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fta.com\Finance\PASSSES &amp; STICKER ORDERS\01 Zone Passes\Summer 2025\"/>
    </mc:Choice>
  </mc:AlternateContent>
  <xr:revisionPtr revIDLastSave="0" documentId="13_ncr:1_{0D2E22C2-313E-485C-B764-7AD6F4D4B00F}" xr6:coauthVersionLast="36" xr6:coauthVersionMax="36" xr10:uidLastSave="{00000000-0000-0000-0000-000000000000}"/>
  <bookViews>
    <workbookView xWindow="0" yWindow="0" windowWidth="28800" windowHeight="13410" firstSheet="2" activeTab="2" xr2:uid="{00000000-000D-0000-FFFF-FFFF00000000}"/>
  </bookViews>
  <sheets>
    <sheet name="winter price" sheetId="2" state="hidden" r:id="rId1"/>
    <sheet name="summer price" sheetId="7" state="hidden" r:id="rId2"/>
    <sheet name="Summer Order" sheetId="6" r:id="rId3"/>
  </sheets>
  <definedNames>
    <definedName name="desc" localSheetId="1">'summer price'!$A$1:$D$12</definedName>
    <definedName name="pmt" localSheetId="1">'summer price'!$A$26:$B$27</definedName>
    <definedName name="pmt">'winter price'!$A$25:$B$26</definedName>
    <definedName name="_xlnm.Print_Titles" localSheetId="2">'Summer Order'!$1:$25</definedName>
    <definedName name="sdesc">'summer price'!$A$1:$F$12</definedName>
    <definedName name="wdesc">'winter price'!$A$1:$D$12</definedName>
  </definedNames>
  <calcPr calcId="191029"/>
</workbook>
</file>

<file path=xl/calcChain.xml><?xml version="1.0" encoding="utf-8"?>
<calcChain xmlns="http://schemas.openxmlformats.org/spreadsheetml/2006/main">
  <c r="B26" i="6" l="1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22" i="6" l="1"/>
  <c r="C26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9" i="6" l="1"/>
  <c r="F14" i="6"/>
  <c r="F13" i="6"/>
  <c r="F12" i="6"/>
  <c r="F11" i="6"/>
  <c r="F10" i="6"/>
  <c r="F9" i="6"/>
  <c r="F7" i="6"/>
  <c r="F6" i="6"/>
  <c r="F5" i="6"/>
  <c r="F4" i="6"/>
  <c r="F3" i="6"/>
  <c r="F8" i="6" l="1"/>
  <c r="F15" i="6"/>
  <c r="F1" i="6" l="1"/>
</calcChain>
</file>

<file path=xl/sharedStrings.xml><?xml version="1.0" encoding="utf-8"?>
<sst xmlns="http://schemas.openxmlformats.org/spreadsheetml/2006/main" count="282" uniqueCount="85">
  <si>
    <t>Description</t>
  </si>
  <si>
    <t>Unit Price</t>
  </si>
  <si>
    <t>Qty</t>
  </si>
  <si>
    <t>Aspen Village Chamber</t>
  </si>
  <si>
    <t>Basalt Chamber</t>
  </si>
  <si>
    <t>Carbondale Chamber</t>
  </si>
  <si>
    <t>Glenwood Chamber</t>
  </si>
  <si>
    <t>New Castle Chamber</t>
  </si>
  <si>
    <t>Aspen Village Non-Chamber</t>
  </si>
  <si>
    <t>Basalt Non-Chamber</t>
  </si>
  <si>
    <t>Carbondale Non-Chamber</t>
  </si>
  <si>
    <t>Glenwood Non-Chamber</t>
  </si>
  <si>
    <t>New Castle Non-Chamber</t>
  </si>
  <si>
    <t>Yes</t>
  </si>
  <si>
    <t>No</t>
  </si>
  <si>
    <t>Pass Effective Date</t>
  </si>
  <si>
    <t xml:space="preserve"> </t>
  </si>
  <si>
    <t/>
  </si>
  <si>
    <t>Mailing Address</t>
  </si>
  <si>
    <t>City</t>
  </si>
  <si>
    <t>State</t>
  </si>
  <si>
    <t>Zip</t>
  </si>
  <si>
    <t>Season</t>
  </si>
  <si>
    <t>Contact Person</t>
  </si>
  <si>
    <t>Phone</t>
  </si>
  <si>
    <t>Fax</t>
  </si>
  <si>
    <t>E-mail</t>
  </si>
  <si>
    <t>Company Name</t>
  </si>
  <si>
    <t>SEASONAL ZONE PASS ORDER FORM</t>
  </si>
  <si>
    <t>Chamber Member?</t>
  </si>
  <si>
    <t>Dec 1</t>
  </si>
  <si>
    <t>Jan 1</t>
  </si>
  <si>
    <t>Feb 1</t>
  </si>
  <si>
    <t>City of Chamber Member</t>
  </si>
  <si>
    <t>Spring/Summer/Fall 2018</t>
  </si>
  <si>
    <t>Credit Card</t>
  </si>
  <si>
    <t>Check</t>
  </si>
  <si>
    <t>Choose Payment Type</t>
  </si>
  <si>
    <t>Grand Total</t>
  </si>
  <si>
    <t>RFTA Invoice will provide Amount Due and where to send payment</t>
  </si>
  <si>
    <t>For questions regarding this form, please email passorders@rfta.com or call 970-384-4957</t>
  </si>
  <si>
    <t>Zone NC</t>
  </si>
  <si>
    <t>Zone GWS</t>
  </si>
  <si>
    <t>Zone EJ</t>
  </si>
  <si>
    <t>Zone BA</t>
  </si>
  <si>
    <t>Zone AV</t>
  </si>
  <si>
    <t>Zone CD</t>
  </si>
  <si>
    <t>Chamber  Pass Count</t>
  </si>
  <si>
    <t>Non-Chamber  Pass Count</t>
  </si>
  <si>
    <t># Ordered</t>
  </si>
  <si>
    <t>Zone Cd</t>
  </si>
  <si>
    <t>Summary Chamber Pass Total</t>
  </si>
  <si>
    <t>Summary Non-Chamber Pass Total</t>
  </si>
  <si>
    <t>BA Non-CH SZP-</t>
  </si>
  <si>
    <t>EJ Non-CH SZP-</t>
  </si>
  <si>
    <t>CD Non-CH SZP-</t>
  </si>
  <si>
    <t>GWS Non-CH SZP-</t>
  </si>
  <si>
    <t>NC Non-CH SZP-</t>
  </si>
  <si>
    <t>AV Non-CH SZP-</t>
  </si>
  <si>
    <t>AV CH SZP-</t>
  </si>
  <si>
    <t>BA CH SZP-</t>
  </si>
  <si>
    <t>EJ CH SZP-</t>
  </si>
  <si>
    <t>CD CH SZP-</t>
  </si>
  <si>
    <t>GWS CH SZP-</t>
  </si>
  <si>
    <t>NC CH SZP-</t>
  </si>
  <si>
    <t>Email</t>
  </si>
  <si>
    <t>Walk in</t>
  </si>
  <si>
    <t>Other</t>
  </si>
  <si>
    <t>RFTA will contact you for your credit card information</t>
  </si>
  <si>
    <t>Please wait for RFTA Invoice before payment</t>
  </si>
  <si>
    <t>Check Number</t>
  </si>
  <si>
    <t>May 1</t>
  </si>
  <si>
    <t>Jun 1</t>
  </si>
  <si>
    <t>Jul 1</t>
  </si>
  <si>
    <t>Cash</t>
  </si>
  <si>
    <t>Today's Date</t>
  </si>
  <si>
    <t>Aug 1</t>
  </si>
  <si>
    <t>Sep 1</t>
  </si>
  <si>
    <t>Basalt includes the El Jebel to Aspen Zone</t>
  </si>
  <si>
    <t>Winter 2022-2023</t>
  </si>
  <si>
    <t xml:space="preserve">Mobile App - Provide Email Address     </t>
  </si>
  <si>
    <t>Name</t>
  </si>
  <si>
    <t>Hwy 82 + Asp Village Chamber</t>
  </si>
  <si>
    <t>Hwy 82 + Asp Village Non-Chamber</t>
  </si>
  <si>
    <t>Spring/Summer/Fall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</si>
</sst>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494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5" applyNumberFormat="0" applyAlignment="0" applyProtection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Protection="1"/>
    <xf numFmtId="0" fontId="6" fillId="0" borderId="0" xfId="0" quotePrefix="1" applyFont="1" applyFill="1" applyProtection="1"/>
    <xf numFmtId="0" fontId="0" fillId="4" borderId="2" xfId="0" applyFill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0" fillId="0" borderId="0" xfId="0" applyFill="1" applyBorder="1" applyProtection="1"/>
    <xf numFmtId="0" fontId="7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43" fontId="0" fillId="0" borderId="7" xfId="1" applyFont="1" applyFill="1" applyBorder="1" applyProtection="1"/>
    <xf numFmtId="0" fontId="0" fillId="0" borderId="7" xfId="0" applyFill="1" applyBorder="1" applyProtection="1"/>
    <xf numFmtId="0" fontId="2" fillId="0" borderId="8" xfId="0" applyFont="1" applyBorder="1" applyAlignment="1" applyProtection="1">
      <alignment horizontal="left"/>
    </xf>
    <xf numFmtId="0" fontId="2" fillId="0" borderId="4" xfId="0" applyFont="1" applyBorder="1" applyProtection="1"/>
    <xf numFmtId="0" fontId="2" fillId="0" borderId="9" xfId="0" applyFont="1" applyBorder="1" applyProtection="1"/>
    <xf numFmtId="0" fontId="0" fillId="0" borderId="0" xfId="0" quotePrefix="1" applyProtection="1">
      <protection locked="0"/>
    </xf>
    <xf numFmtId="0" fontId="0" fillId="0" borderId="1" xfId="0" applyBorder="1" applyProtection="1"/>
    <xf numFmtId="165" fontId="0" fillId="0" borderId="0" xfId="1" applyNumberFormat="1" applyFont="1" applyFill="1" applyProtection="1"/>
    <xf numFmtId="0" fontId="8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165" fontId="2" fillId="6" borderId="1" xfId="1" applyNumberFormat="1" applyFont="1" applyFill="1" applyBorder="1" applyProtection="1"/>
    <xf numFmtId="165" fontId="0" fillId="0" borderId="1" xfId="1" applyNumberFormat="1" applyFont="1" applyBorder="1" applyProtection="1"/>
    <xf numFmtId="0" fontId="12" fillId="2" borderId="2" xfId="0" applyFont="1" applyFill="1" applyBorder="1" applyProtection="1">
      <protection locked="0"/>
    </xf>
    <xf numFmtId="16" fontId="12" fillId="2" borderId="2" xfId="0" applyNumberFormat="1" applyFont="1" applyFill="1" applyBorder="1" applyProtection="1">
      <protection locked="0"/>
    </xf>
    <xf numFmtId="0" fontId="12" fillId="0" borderId="0" xfId="0" applyFont="1" applyProtection="1"/>
    <xf numFmtId="0" fontId="2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16" fontId="0" fillId="0" borderId="0" xfId="0" quotePrefix="1" applyNumberFormat="1" applyProtection="1">
      <protection locked="0"/>
    </xf>
    <xf numFmtId="14" fontId="10" fillId="0" borderId="0" xfId="0" applyNumberFormat="1" applyFont="1" applyProtection="1">
      <protection locked="0"/>
    </xf>
    <xf numFmtId="0" fontId="12" fillId="0" borderId="0" xfId="0" applyFont="1" applyFill="1" applyAlignment="1" applyProtection="1">
      <alignment horizontal="righ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44" fontId="3" fillId="0" borderId="4" xfId="0" applyNumberFormat="1" applyFont="1" applyBorder="1" applyProtection="1"/>
    <xf numFmtId="166" fontId="0" fillId="4" borderId="2" xfId="0" applyNumberFormat="1" applyFill="1" applyBorder="1" applyAlignment="1" applyProtection="1">
      <alignment horizontal="left"/>
      <protection locked="0"/>
    </xf>
    <xf numFmtId="0" fontId="4" fillId="2" borderId="6" xfId="2" quotePrefix="1" applyFill="1" applyBorder="1" applyProtection="1">
      <protection locked="0"/>
    </xf>
    <xf numFmtId="0" fontId="4" fillId="0" borderId="0" xfId="2" quotePrefix="1" applyFill="1" applyBorder="1" applyProtection="1">
      <protection locked="0"/>
    </xf>
    <xf numFmtId="0" fontId="13" fillId="0" borderId="0" xfId="0" applyFont="1" applyProtection="1"/>
    <xf numFmtId="43" fontId="0" fillId="0" borderId="0" xfId="1" quotePrefix="1" applyFont="1" applyProtection="1">
      <protection locked="0"/>
    </xf>
    <xf numFmtId="43" fontId="0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center"/>
    </xf>
    <xf numFmtId="0" fontId="14" fillId="4" borderId="2" xfId="3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0" borderId="12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protection locked="0"/>
    </xf>
    <xf numFmtId="0" fontId="2" fillId="0" borderId="13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wrapText="1"/>
    </xf>
    <xf numFmtId="43" fontId="0" fillId="7" borderId="0" xfId="1" applyFont="1" applyFill="1" applyProtection="1">
      <protection locked="0"/>
    </xf>
    <xf numFmtId="164" fontId="0" fillId="4" borderId="2" xfId="0" applyNumberForma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43" fontId="11" fillId="5" borderId="0" xfId="1" applyFont="1" applyFill="1" applyBorder="1" applyAlignment="1" applyProtection="1">
      <alignment horizontal="left" wrapText="1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CC00CC"/>
      <color rgb="FF049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123824</xdr:rowOff>
    </xdr:from>
    <xdr:ext cx="2286000" cy="1064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725" y="123824"/>
          <a:ext cx="2286000" cy="1064000"/>
        </a:xfrm>
        <a:prstGeom prst="rect">
          <a:avLst/>
        </a:prstGeom>
        <a:solidFill>
          <a:srgbClr val="0494E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Please</a:t>
          </a:r>
          <a:r>
            <a:rPr lang="en-US" sz="1200" b="1" baseline="0">
              <a:solidFill>
                <a:schemeClr val="bg1"/>
              </a:solidFill>
            </a:rPr>
            <a:t> submit your order, in excel </a:t>
          </a:r>
          <a:r>
            <a:rPr lang="en-US" sz="1200" b="1" u="sng" baseline="0">
              <a:solidFill>
                <a:schemeClr val="bg1"/>
              </a:solidFill>
            </a:rPr>
            <a:t>format, to passorders@rfta.com</a:t>
          </a:r>
        </a:p>
        <a:p>
          <a:pPr algn="ctr"/>
          <a:r>
            <a:rPr lang="en-US" sz="1100" b="1" u="none">
              <a:solidFill>
                <a:schemeClr val="bg1"/>
              </a:solidFill>
            </a:rPr>
            <a:t>Light</a:t>
          </a:r>
          <a:r>
            <a:rPr lang="en-US" sz="1100" b="1" u="none" baseline="0">
              <a:solidFill>
                <a:schemeClr val="bg1"/>
              </a:solidFill>
            </a:rPr>
            <a:t> Blue Boxes - Information input</a:t>
          </a:r>
        </a:p>
        <a:p>
          <a:pPr algn="ctr"/>
          <a:r>
            <a:rPr lang="en-US" sz="1100" b="1" u="none" baseline="0">
              <a:solidFill>
                <a:schemeClr val="bg1"/>
              </a:solidFill>
            </a:rPr>
            <a:t>Gray Boxes - Select from Drop down </a:t>
          </a:r>
          <a:endParaRPr lang="en-US" sz="1100" b="1" u="none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1</xdr:col>
      <xdr:colOff>923923</xdr:colOff>
      <xdr:row>0</xdr:row>
      <xdr:rowOff>28574</xdr:rowOff>
    </xdr:from>
    <xdr:to>
      <xdr:col>2</xdr:col>
      <xdr:colOff>739833</xdr:colOff>
      <xdr:row>4</xdr:row>
      <xdr:rowOff>163605</xdr:rowOff>
    </xdr:to>
    <xdr:pic>
      <xdr:nvPicPr>
        <xdr:cNvPr id="3" name="Picture 3" descr="NewRFT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48" y="28574"/>
          <a:ext cx="1645025" cy="887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44824</xdr:colOff>
      <xdr:row>7</xdr:row>
      <xdr:rowOff>44823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68471" y="14007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67235</xdr:colOff>
      <xdr:row>10</xdr:row>
      <xdr:rowOff>44824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354735" y="201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63313</xdr:colOff>
      <xdr:row>0</xdr:row>
      <xdr:rowOff>101413</xdr:rowOff>
    </xdr:from>
    <xdr:ext cx="2286000" cy="10640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313" y="101413"/>
          <a:ext cx="2286000" cy="1064000"/>
        </a:xfrm>
        <a:prstGeom prst="rect">
          <a:avLst/>
        </a:prstGeom>
        <a:solidFill>
          <a:srgbClr val="0494E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Please</a:t>
          </a:r>
          <a:r>
            <a:rPr lang="en-US" sz="1200" b="1" baseline="0">
              <a:solidFill>
                <a:schemeClr val="bg1"/>
              </a:solidFill>
            </a:rPr>
            <a:t> submit your order, in excel </a:t>
          </a:r>
          <a:r>
            <a:rPr lang="en-US" sz="1200" b="1" u="sng" baseline="0">
              <a:solidFill>
                <a:schemeClr val="bg1"/>
              </a:solidFill>
            </a:rPr>
            <a:t>format, to passorders@rfta.com</a:t>
          </a:r>
        </a:p>
        <a:p>
          <a:pPr algn="ctr"/>
          <a:r>
            <a:rPr lang="en-US" sz="1100" b="1" u="none">
              <a:solidFill>
                <a:schemeClr val="bg1"/>
              </a:solidFill>
            </a:rPr>
            <a:t>Light</a:t>
          </a:r>
          <a:r>
            <a:rPr lang="en-US" sz="1100" b="1" u="none" baseline="0">
              <a:solidFill>
                <a:schemeClr val="bg1"/>
              </a:solidFill>
            </a:rPr>
            <a:t> Blue Boxes - Information input</a:t>
          </a:r>
        </a:p>
        <a:p>
          <a:pPr algn="ctr"/>
          <a:r>
            <a:rPr lang="en-US" sz="1100" b="1" u="none" baseline="0">
              <a:solidFill>
                <a:schemeClr val="bg1"/>
              </a:solidFill>
            </a:rPr>
            <a:t>Gray Boxes - Select from Drop down </a:t>
          </a:r>
          <a:endParaRPr lang="en-US" sz="1100" b="1" u="none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7"/>
  <sheetViews>
    <sheetView workbookViewId="0">
      <selection activeCell="I19" sqref="I19"/>
    </sheetView>
  </sheetViews>
  <sheetFormatPr defaultColWidth="9.140625" defaultRowHeight="15" x14ac:dyDescent="0.25"/>
  <cols>
    <col min="1" max="1" width="26.5703125" style="1" bestFit="1" customWidth="1"/>
    <col min="2" max="2" width="9.5703125" style="1" bestFit="1" customWidth="1"/>
    <col min="3" max="16384" width="9.140625" style="1"/>
  </cols>
  <sheetData>
    <row r="1" spans="1:5" x14ac:dyDescent="0.25">
      <c r="A1" s="1" t="s">
        <v>0</v>
      </c>
      <c r="B1" s="35" t="s">
        <v>30</v>
      </c>
      <c r="C1" s="21" t="s">
        <v>31</v>
      </c>
      <c r="D1" s="21" t="s">
        <v>32</v>
      </c>
      <c r="E1" s="21"/>
    </row>
    <row r="2" spans="1:5" x14ac:dyDescent="0.25">
      <c r="A2" s="43" t="s">
        <v>16</v>
      </c>
      <c r="B2" s="45">
        <v>0</v>
      </c>
      <c r="C2" s="45">
        <v>0</v>
      </c>
      <c r="D2" s="45">
        <v>0</v>
      </c>
      <c r="E2" s="21"/>
    </row>
    <row r="3" spans="1:5" x14ac:dyDescent="0.25">
      <c r="A3" s="1" t="s">
        <v>3</v>
      </c>
      <c r="B3" s="2">
        <v>273</v>
      </c>
      <c r="C3" s="2">
        <v>218</v>
      </c>
      <c r="D3" s="2">
        <v>164</v>
      </c>
      <c r="E3" s="21" t="s">
        <v>45</v>
      </c>
    </row>
    <row r="4" spans="1:5" x14ac:dyDescent="0.25">
      <c r="A4" s="1" t="s">
        <v>4</v>
      </c>
      <c r="B4" s="2">
        <v>370</v>
      </c>
      <c r="C4" s="2">
        <v>296</v>
      </c>
      <c r="D4" s="2">
        <v>222</v>
      </c>
      <c r="E4" s="21" t="s">
        <v>44</v>
      </c>
    </row>
    <row r="5" spans="1:5" x14ac:dyDescent="0.25">
      <c r="A5" s="1" t="s">
        <v>5</v>
      </c>
      <c r="B5" s="2">
        <v>418</v>
      </c>
      <c r="C5" s="2">
        <v>334</v>
      </c>
      <c r="D5" s="2">
        <v>251</v>
      </c>
      <c r="E5" s="21" t="s">
        <v>46</v>
      </c>
    </row>
    <row r="6" spans="1:5" x14ac:dyDescent="0.25">
      <c r="A6" s="1" t="s">
        <v>6</v>
      </c>
      <c r="B6" s="2">
        <v>481</v>
      </c>
      <c r="C6" s="2">
        <v>385</v>
      </c>
      <c r="D6" s="2">
        <v>289</v>
      </c>
      <c r="E6" s="21" t="s">
        <v>42</v>
      </c>
    </row>
    <row r="7" spans="1:5" x14ac:dyDescent="0.25">
      <c r="A7" s="1" t="s">
        <v>7</v>
      </c>
      <c r="B7" s="2">
        <v>526</v>
      </c>
      <c r="C7" s="2">
        <v>421</v>
      </c>
      <c r="D7" s="2">
        <v>316</v>
      </c>
      <c r="E7" s="21" t="s">
        <v>41</v>
      </c>
    </row>
    <row r="8" spans="1:5" x14ac:dyDescent="0.25">
      <c r="A8" s="1" t="s">
        <v>8</v>
      </c>
      <c r="B8" s="2">
        <v>287</v>
      </c>
      <c r="C8" s="2">
        <v>230</v>
      </c>
      <c r="D8" s="2">
        <v>172</v>
      </c>
      <c r="E8" s="21" t="s">
        <v>45</v>
      </c>
    </row>
    <row r="9" spans="1:5" x14ac:dyDescent="0.25">
      <c r="A9" s="1" t="s">
        <v>9</v>
      </c>
      <c r="B9" s="2">
        <v>389</v>
      </c>
      <c r="C9" s="2">
        <v>311</v>
      </c>
      <c r="D9" s="2">
        <v>233</v>
      </c>
      <c r="E9" s="21" t="s">
        <v>44</v>
      </c>
    </row>
    <row r="10" spans="1:5" x14ac:dyDescent="0.25">
      <c r="A10" s="1" t="s">
        <v>10</v>
      </c>
      <c r="B10" s="2">
        <v>440</v>
      </c>
      <c r="C10" s="2">
        <v>352</v>
      </c>
      <c r="D10" s="2">
        <v>264</v>
      </c>
      <c r="E10" s="21" t="s">
        <v>46</v>
      </c>
    </row>
    <row r="11" spans="1:5" x14ac:dyDescent="0.25">
      <c r="A11" s="1" t="s">
        <v>11</v>
      </c>
      <c r="B11" s="2">
        <v>506</v>
      </c>
      <c r="C11" s="2">
        <v>405</v>
      </c>
      <c r="D11" s="2">
        <v>304</v>
      </c>
      <c r="E11" s="21" t="s">
        <v>42</v>
      </c>
    </row>
    <row r="12" spans="1:5" x14ac:dyDescent="0.25">
      <c r="A12" s="1" t="s">
        <v>12</v>
      </c>
      <c r="B12" s="2">
        <v>554</v>
      </c>
      <c r="C12" s="2">
        <v>443</v>
      </c>
      <c r="D12" s="2">
        <v>332</v>
      </c>
      <c r="E12" s="21" t="s">
        <v>41</v>
      </c>
    </row>
    <row r="13" spans="1:5" x14ac:dyDescent="0.25">
      <c r="A13" s="21" t="s">
        <v>17</v>
      </c>
      <c r="B13" s="1" t="s">
        <v>16</v>
      </c>
      <c r="C13" s="1" t="s">
        <v>16</v>
      </c>
      <c r="D13" s="1" t="s">
        <v>16</v>
      </c>
    </row>
    <row r="15" spans="1:5" x14ac:dyDescent="0.25">
      <c r="B15" s="1" t="s">
        <v>65</v>
      </c>
    </row>
    <row r="16" spans="1:5" x14ac:dyDescent="0.25">
      <c r="B16" s="1" t="s">
        <v>66</v>
      </c>
      <c r="D16" s="36">
        <v>44865</v>
      </c>
      <c r="E16" s="36">
        <v>45046</v>
      </c>
    </row>
    <row r="17" spans="1:9" x14ac:dyDescent="0.25">
      <c r="A17" s="1" t="s">
        <v>13</v>
      </c>
      <c r="B17" s="1" t="s">
        <v>25</v>
      </c>
    </row>
    <row r="18" spans="1:9" x14ac:dyDescent="0.25">
      <c r="A18" s="1" t="s">
        <v>14</v>
      </c>
      <c r="B18" s="1" t="s">
        <v>67</v>
      </c>
    </row>
    <row r="19" spans="1:9" x14ac:dyDescent="0.25">
      <c r="A19" s="1" t="s">
        <v>16</v>
      </c>
    </row>
    <row r="21" spans="1:9" x14ac:dyDescent="0.25">
      <c r="A21" s="1" t="s">
        <v>34</v>
      </c>
    </row>
    <row r="22" spans="1:9" x14ac:dyDescent="0.25">
      <c r="A22" s="1" t="s">
        <v>79</v>
      </c>
    </row>
    <row r="24" spans="1:9" x14ac:dyDescent="0.25">
      <c r="A24" s="1" t="s">
        <v>16</v>
      </c>
    </row>
    <row r="25" spans="1:9" x14ac:dyDescent="0.25">
      <c r="A25" s="1" t="s">
        <v>35</v>
      </c>
      <c r="B25" s="4" t="s">
        <v>68</v>
      </c>
      <c r="C25" s="4"/>
      <c r="D25" s="4"/>
      <c r="E25" s="4"/>
      <c r="F25" s="4"/>
      <c r="G25" s="4"/>
      <c r="H25" s="4"/>
      <c r="I25" s="4"/>
    </row>
    <row r="26" spans="1:9" x14ac:dyDescent="0.25">
      <c r="A26" s="1" t="s">
        <v>36</v>
      </c>
      <c r="B26" s="1" t="s">
        <v>39</v>
      </c>
    </row>
    <row r="27" spans="1:9" x14ac:dyDescent="0.25">
      <c r="A27" s="1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28"/>
  <sheetViews>
    <sheetView workbookViewId="0">
      <selection activeCell="A27" sqref="A27"/>
    </sheetView>
  </sheetViews>
  <sheetFormatPr defaultColWidth="9.140625" defaultRowHeight="15" x14ac:dyDescent="0.25"/>
  <cols>
    <col min="1" max="1" width="26.5703125" style="1" bestFit="1" customWidth="1"/>
    <col min="2" max="2" width="9.5703125" style="1" bestFit="1" customWidth="1"/>
    <col min="3" max="16384" width="9.140625" style="1"/>
  </cols>
  <sheetData>
    <row r="1" spans="1:7" x14ac:dyDescent="0.25">
      <c r="A1" s="1" t="s">
        <v>0</v>
      </c>
      <c r="B1" s="35" t="s">
        <v>71</v>
      </c>
      <c r="C1" s="21" t="s">
        <v>72</v>
      </c>
      <c r="D1" s="21" t="s">
        <v>73</v>
      </c>
      <c r="E1" s="21" t="s">
        <v>76</v>
      </c>
      <c r="F1" s="21" t="s">
        <v>77</v>
      </c>
      <c r="G1" s="21"/>
    </row>
    <row r="2" spans="1:7" x14ac:dyDescent="0.25">
      <c r="A2" s="43" t="s">
        <v>16</v>
      </c>
      <c r="B2" s="45">
        <v>0</v>
      </c>
      <c r="C2" s="45">
        <v>0</v>
      </c>
      <c r="D2" s="45">
        <v>0</v>
      </c>
      <c r="E2" s="45">
        <v>0</v>
      </c>
      <c r="F2" s="45">
        <v>0</v>
      </c>
      <c r="G2" s="21"/>
    </row>
    <row r="3" spans="1:7" x14ac:dyDescent="0.25">
      <c r="A3" s="1" t="s">
        <v>82</v>
      </c>
      <c r="B3" s="57">
        <v>380</v>
      </c>
      <c r="C3" s="57">
        <v>326</v>
      </c>
      <c r="D3" s="57">
        <v>271</v>
      </c>
      <c r="E3" s="57">
        <v>217</v>
      </c>
      <c r="F3" s="57">
        <v>163</v>
      </c>
      <c r="G3" s="21" t="s">
        <v>45</v>
      </c>
    </row>
    <row r="4" spans="1:7" x14ac:dyDescent="0.25">
      <c r="A4" s="1" t="s">
        <v>4</v>
      </c>
      <c r="B4" s="57">
        <v>518</v>
      </c>
      <c r="C4" s="57">
        <v>444</v>
      </c>
      <c r="D4" s="57">
        <v>370</v>
      </c>
      <c r="E4" s="57">
        <v>296</v>
      </c>
      <c r="F4" s="57">
        <v>222</v>
      </c>
      <c r="G4" s="21" t="s">
        <v>44</v>
      </c>
    </row>
    <row r="5" spans="1:7" x14ac:dyDescent="0.25">
      <c r="A5" s="1" t="s">
        <v>5</v>
      </c>
      <c r="B5" s="57">
        <v>585</v>
      </c>
      <c r="C5" s="57">
        <v>501</v>
      </c>
      <c r="D5" s="57">
        <v>418</v>
      </c>
      <c r="E5" s="57">
        <v>334</v>
      </c>
      <c r="F5" s="57">
        <v>251</v>
      </c>
      <c r="G5" s="21" t="s">
        <v>46</v>
      </c>
    </row>
    <row r="6" spans="1:7" x14ac:dyDescent="0.25">
      <c r="A6" s="1" t="s">
        <v>6</v>
      </c>
      <c r="B6" s="57">
        <v>673</v>
      </c>
      <c r="C6" s="57">
        <v>577</v>
      </c>
      <c r="D6" s="57">
        <v>481</v>
      </c>
      <c r="E6" s="57">
        <v>385</v>
      </c>
      <c r="F6" s="57">
        <v>288</v>
      </c>
      <c r="G6" s="21" t="s">
        <v>42</v>
      </c>
    </row>
    <row r="7" spans="1:7" x14ac:dyDescent="0.25">
      <c r="A7" s="1" t="s">
        <v>7</v>
      </c>
      <c r="B7" s="57">
        <v>737</v>
      </c>
      <c r="C7" s="57">
        <v>632</v>
      </c>
      <c r="D7" s="57">
        <v>526</v>
      </c>
      <c r="E7" s="57">
        <v>421</v>
      </c>
      <c r="F7" s="57">
        <v>316</v>
      </c>
      <c r="G7" s="21" t="s">
        <v>41</v>
      </c>
    </row>
    <row r="8" spans="1:7" x14ac:dyDescent="0.25">
      <c r="A8" s="1" t="s">
        <v>83</v>
      </c>
      <c r="B8" s="57">
        <v>400</v>
      </c>
      <c r="C8" s="57">
        <v>343</v>
      </c>
      <c r="D8" s="57">
        <v>286</v>
      </c>
      <c r="E8" s="57">
        <v>229</v>
      </c>
      <c r="F8" s="57">
        <v>172</v>
      </c>
      <c r="G8" s="21" t="s">
        <v>45</v>
      </c>
    </row>
    <row r="9" spans="1:7" x14ac:dyDescent="0.25">
      <c r="A9" s="1" t="s">
        <v>9</v>
      </c>
      <c r="B9" s="57">
        <v>545</v>
      </c>
      <c r="C9" s="57">
        <v>467</v>
      </c>
      <c r="D9" s="57">
        <v>389</v>
      </c>
      <c r="E9" s="57">
        <v>312</v>
      </c>
      <c r="F9" s="57">
        <v>234</v>
      </c>
      <c r="G9" s="21" t="s">
        <v>44</v>
      </c>
    </row>
    <row r="10" spans="1:7" x14ac:dyDescent="0.25">
      <c r="A10" s="1" t="s">
        <v>10</v>
      </c>
      <c r="B10" s="57">
        <v>616</v>
      </c>
      <c r="C10" s="57">
        <v>528</v>
      </c>
      <c r="D10" s="57">
        <v>440</v>
      </c>
      <c r="E10" s="57">
        <v>352</v>
      </c>
      <c r="F10" s="57">
        <v>264</v>
      </c>
      <c r="G10" s="21" t="s">
        <v>46</v>
      </c>
    </row>
    <row r="11" spans="1:7" x14ac:dyDescent="0.25">
      <c r="A11" s="1" t="s">
        <v>11</v>
      </c>
      <c r="B11" s="57">
        <v>708</v>
      </c>
      <c r="C11" s="57">
        <v>607</v>
      </c>
      <c r="D11" s="57">
        <v>506</v>
      </c>
      <c r="E11" s="57">
        <v>405</v>
      </c>
      <c r="F11" s="57">
        <v>304</v>
      </c>
      <c r="G11" s="21" t="s">
        <v>42</v>
      </c>
    </row>
    <row r="12" spans="1:7" x14ac:dyDescent="0.25">
      <c r="A12" s="1" t="s">
        <v>12</v>
      </c>
      <c r="B12" s="57">
        <v>776</v>
      </c>
      <c r="C12" s="57">
        <v>665</v>
      </c>
      <c r="D12" s="57">
        <v>554</v>
      </c>
      <c r="E12" s="57">
        <v>444</v>
      </c>
      <c r="F12" s="57">
        <v>333</v>
      </c>
      <c r="G12" s="21" t="s">
        <v>41</v>
      </c>
    </row>
    <row r="13" spans="1:7" x14ac:dyDescent="0.25">
      <c r="A13" s="21" t="s">
        <v>16</v>
      </c>
      <c r="B13" s="2">
        <v>0</v>
      </c>
      <c r="C13" s="2">
        <v>0</v>
      </c>
      <c r="D13" s="2">
        <v>0</v>
      </c>
      <c r="E13" s="2"/>
      <c r="F13" s="2"/>
    </row>
    <row r="14" spans="1:7" x14ac:dyDescent="0.25">
      <c r="A14" s="21" t="s">
        <v>17</v>
      </c>
      <c r="B14" s="2">
        <v>0</v>
      </c>
      <c r="C14" s="2">
        <v>0</v>
      </c>
      <c r="D14" s="2">
        <v>0</v>
      </c>
      <c r="E14" s="2"/>
      <c r="F14" s="2"/>
    </row>
    <row r="16" spans="1:7" x14ac:dyDescent="0.25">
      <c r="B16" s="1" t="s">
        <v>65</v>
      </c>
    </row>
    <row r="17" spans="1:11" x14ac:dyDescent="0.25">
      <c r="B17" s="1" t="s">
        <v>66</v>
      </c>
      <c r="D17" s="36">
        <v>45748</v>
      </c>
      <c r="E17" s="36"/>
      <c r="F17" s="36"/>
      <c r="G17" s="36">
        <v>45930</v>
      </c>
    </row>
    <row r="18" spans="1:11" x14ac:dyDescent="0.25">
      <c r="A18" s="1" t="s">
        <v>13</v>
      </c>
      <c r="B18" s="1" t="s">
        <v>25</v>
      </c>
    </row>
    <row r="19" spans="1:11" x14ac:dyDescent="0.25">
      <c r="A19" s="1" t="s">
        <v>14</v>
      </c>
      <c r="B19" s="1" t="s">
        <v>67</v>
      </c>
    </row>
    <row r="20" spans="1:11" x14ac:dyDescent="0.25">
      <c r="A20" s="1" t="s">
        <v>16</v>
      </c>
    </row>
    <row r="22" spans="1:11" x14ac:dyDescent="0.25">
      <c r="A22" s="1" t="s">
        <v>84</v>
      </c>
    </row>
    <row r="25" spans="1:11" x14ac:dyDescent="0.25">
      <c r="A25" s="1" t="s">
        <v>16</v>
      </c>
    </row>
    <row r="26" spans="1:11" x14ac:dyDescent="0.25">
      <c r="A26" s="1" t="s">
        <v>35</v>
      </c>
      <c r="B26" s="4" t="s">
        <v>68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1" t="s">
        <v>36</v>
      </c>
      <c r="B27" s="1" t="s">
        <v>39</v>
      </c>
    </row>
    <row r="28" spans="1:11" x14ac:dyDescent="0.25">
      <c r="A28" s="1" t="s">
        <v>74</v>
      </c>
      <c r="B28" s="21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142"/>
  <sheetViews>
    <sheetView tabSelected="1" zoomScale="91" zoomScaleNormal="91" workbookViewId="0">
      <selection activeCell="D8" sqref="D8"/>
    </sheetView>
  </sheetViews>
  <sheetFormatPr defaultColWidth="9.140625" defaultRowHeight="15" x14ac:dyDescent="0.25"/>
  <cols>
    <col min="1" max="1" width="24.140625" style="1" customWidth="1"/>
    <col min="2" max="2" width="27.28515625" style="1" customWidth="1"/>
    <col min="3" max="3" width="24.42578125" style="1" customWidth="1"/>
    <col min="4" max="4" width="64.28515625" style="1" customWidth="1"/>
    <col min="5" max="5" width="30.140625" style="1" customWidth="1"/>
    <col min="6" max="6" width="10.7109375" style="2" customWidth="1"/>
    <col min="7" max="7" width="11.5703125" style="1" hidden="1" customWidth="1"/>
    <col min="8" max="8" width="9.7109375" style="1" hidden="1" customWidth="1"/>
    <col min="9" max="16384" width="9.140625" style="1"/>
  </cols>
  <sheetData>
    <row r="1" spans="1:8" ht="14.25" customHeight="1" x14ac:dyDescent="0.25">
      <c r="A1" s="5"/>
      <c r="B1" s="5"/>
      <c r="C1" s="5"/>
      <c r="D1" s="5"/>
      <c r="E1" s="5"/>
      <c r="F1" s="23">
        <f>SUBTOTAL(9,F3:F15)-SUM(C26:C975)</f>
        <v>0</v>
      </c>
    </row>
    <row r="2" spans="1:8" x14ac:dyDescent="0.25">
      <c r="A2" s="5"/>
      <c r="B2" s="5"/>
      <c r="C2" s="5"/>
      <c r="D2" s="5"/>
      <c r="E2" s="24" t="s">
        <v>47</v>
      </c>
      <c r="F2" s="25" t="s">
        <v>49</v>
      </c>
      <c r="G2" s="1" t="s">
        <v>45</v>
      </c>
      <c r="H2" s="1" t="s">
        <v>59</v>
      </c>
    </row>
    <row r="3" spans="1:8" x14ac:dyDescent="0.25">
      <c r="A3" s="5"/>
      <c r="B3" s="5"/>
      <c r="C3" s="5"/>
      <c r="D3" s="5"/>
      <c r="E3" s="22" t="s">
        <v>82</v>
      </c>
      <c r="F3" s="28">
        <f>COUNTIFS($A$26:$A$141,E3)</f>
        <v>0</v>
      </c>
      <c r="G3" s="1" t="s">
        <v>44</v>
      </c>
      <c r="H3" s="1" t="s">
        <v>60</v>
      </c>
    </row>
    <row r="4" spans="1:8" x14ac:dyDescent="0.25">
      <c r="A4" s="5"/>
      <c r="B4" s="5"/>
      <c r="C4" s="5"/>
      <c r="D4" s="5"/>
      <c r="E4" s="22" t="s">
        <v>4</v>
      </c>
      <c r="F4" s="28">
        <f>COUNTIFS($A$26:$A$141,E4)</f>
        <v>0</v>
      </c>
      <c r="G4" s="1" t="s">
        <v>43</v>
      </c>
      <c r="H4" s="1" t="s">
        <v>61</v>
      </c>
    </row>
    <row r="5" spans="1:8" x14ac:dyDescent="0.25">
      <c r="A5" s="5"/>
      <c r="B5" s="5"/>
      <c r="C5" s="5"/>
      <c r="D5" s="5"/>
      <c r="E5" s="22" t="s">
        <v>5</v>
      </c>
      <c r="F5" s="28">
        <f>COUNTIFS($A$26:$A$141,E5)</f>
        <v>0</v>
      </c>
      <c r="G5" s="1" t="s">
        <v>46</v>
      </c>
      <c r="H5" s="1" t="s">
        <v>62</v>
      </c>
    </row>
    <row r="6" spans="1:8" ht="18.75" x14ac:dyDescent="0.3">
      <c r="A6" s="59" t="s">
        <v>28</v>
      </c>
      <c r="B6" s="59"/>
      <c r="C6" s="59"/>
      <c r="D6" s="59"/>
      <c r="E6" s="22" t="s">
        <v>6</v>
      </c>
      <c r="F6" s="28">
        <f>COUNTIFS($A$26:$A$141,E6)</f>
        <v>0</v>
      </c>
      <c r="G6" s="1" t="s">
        <v>42</v>
      </c>
      <c r="H6" s="1" t="s">
        <v>63</v>
      </c>
    </row>
    <row r="7" spans="1:8" ht="14.25" customHeight="1" x14ac:dyDescent="0.25">
      <c r="A7" s="5"/>
      <c r="B7" s="5"/>
      <c r="C7" s="5"/>
      <c r="D7" s="5"/>
      <c r="E7" s="22" t="s">
        <v>7</v>
      </c>
      <c r="F7" s="28">
        <f>COUNTIFS($A$26:$A$141,E7)</f>
        <v>0</v>
      </c>
      <c r="G7" s="1" t="s">
        <v>41</v>
      </c>
      <c r="H7" s="1" t="s">
        <v>64</v>
      </c>
    </row>
    <row r="8" spans="1:8" ht="15.75" x14ac:dyDescent="0.25">
      <c r="A8" s="10" t="s">
        <v>15</v>
      </c>
      <c r="B8" s="30" t="s">
        <v>71</v>
      </c>
      <c r="C8" s="10" t="s">
        <v>75</v>
      </c>
      <c r="D8" s="58"/>
      <c r="E8" s="26" t="s">
        <v>51</v>
      </c>
      <c r="F8" s="27">
        <f>SUBTOTAL(9,F3:F7)</f>
        <v>0</v>
      </c>
    </row>
    <row r="9" spans="1:8" x14ac:dyDescent="0.25">
      <c r="A9" s="10"/>
      <c r="B9" s="5"/>
      <c r="C9" s="5"/>
      <c r="D9" s="5"/>
      <c r="E9" s="24" t="s">
        <v>48</v>
      </c>
      <c r="F9" s="25" t="str">
        <f>+F2</f>
        <v># Ordered</v>
      </c>
    </row>
    <row r="10" spans="1:8" ht="18" customHeight="1" x14ac:dyDescent="0.25">
      <c r="A10" s="11" t="s">
        <v>27</v>
      </c>
      <c r="B10" s="9" t="s">
        <v>16</v>
      </c>
      <c r="C10" s="10" t="s">
        <v>22</v>
      </c>
      <c r="D10" s="31" t="s">
        <v>84</v>
      </c>
      <c r="E10" s="22" t="s">
        <v>83</v>
      </c>
      <c r="F10" s="28">
        <f>COUNTIFS($A$26:$A$141,E10)</f>
        <v>0</v>
      </c>
      <c r="G10" s="1" t="s">
        <v>45</v>
      </c>
      <c r="H10" s="1" t="s">
        <v>58</v>
      </c>
    </row>
    <row r="11" spans="1:8" ht="18" customHeight="1" x14ac:dyDescent="0.25">
      <c r="A11" s="11" t="s">
        <v>18</v>
      </c>
      <c r="B11" s="9" t="s">
        <v>16</v>
      </c>
      <c r="C11" s="10" t="s">
        <v>23</v>
      </c>
      <c r="D11" s="39" t="s">
        <v>16</v>
      </c>
      <c r="E11" s="22" t="s">
        <v>9</v>
      </c>
      <c r="F11" s="28">
        <f>COUNTIFS($A$26:$A$141,E11)</f>
        <v>0</v>
      </c>
      <c r="G11" s="1" t="s">
        <v>44</v>
      </c>
      <c r="H11" s="1" t="s">
        <v>53</v>
      </c>
    </row>
    <row r="12" spans="1:8" ht="18" customHeight="1" x14ac:dyDescent="0.25">
      <c r="A12" s="11" t="s">
        <v>19</v>
      </c>
      <c r="B12" s="9" t="s">
        <v>16</v>
      </c>
      <c r="C12" s="10" t="s">
        <v>24</v>
      </c>
      <c r="D12" s="41" t="s">
        <v>16</v>
      </c>
      <c r="E12" s="22" t="s">
        <v>10</v>
      </c>
      <c r="F12" s="28">
        <f>COUNTIFS($A$26:$A$141,E12)</f>
        <v>0</v>
      </c>
      <c r="G12" s="1" t="s">
        <v>43</v>
      </c>
      <c r="H12" s="1" t="s">
        <v>54</v>
      </c>
    </row>
    <row r="13" spans="1:8" ht="18" customHeight="1" x14ac:dyDescent="0.25">
      <c r="A13" s="11" t="s">
        <v>20</v>
      </c>
      <c r="B13" s="9" t="s">
        <v>16</v>
      </c>
      <c r="C13" s="10" t="s">
        <v>25</v>
      </c>
      <c r="D13" s="41" t="s">
        <v>16</v>
      </c>
      <c r="E13" s="22" t="s">
        <v>11</v>
      </c>
      <c r="F13" s="28">
        <f>COUNTIFS($A$26:$A$141,E13)</f>
        <v>0</v>
      </c>
      <c r="G13" s="1" t="s">
        <v>50</v>
      </c>
      <c r="H13" s="1" t="s">
        <v>55</v>
      </c>
    </row>
    <row r="14" spans="1:8" ht="18" customHeight="1" x14ac:dyDescent="0.25">
      <c r="A14" s="11" t="s">
        <v>21</v>
      </c>
      <c r="B14" s="38" t="s">
        <v>16</v>
      </c>
      <c r="C14" s="10" t="s">
        <v>26</v>
      </c>
      <c r="D14" s="49" t="s">
        <v>16</v>
      </c>
      <c r="E14" s="22" t="s">
        <v>12</v>
      </c>
      <c r="F14" s="28">
        <f>COUNTIFS($A$26:$A$141,E14)</f>
        <v>0</v>
      </c>
      <c r="G14" s="1" t="s">
        <v>42</v>
      </c>
      <c r="H14" s="1" t="s">
        <v>56</v>
      </c>
    </row>
    <row r="15" spans="1:8" x14ac:dyDescent="0.25">
      <c r="A15" s="10"/>
      <c r="B15" s="5"/>
      <c r="C15" s="10"/>
      <c r="D15" s="5"/>
      <c r="E15" s="26" t="s">
        <v>52</v>
      </c>
      <c r="F15" s="27">
        <f>SUBTOTAL(9,F10:F14)</f>
        <v>0</v>
      </c>
      <c r="G15" s="1" t="s">
        <v>41</v>
      </c>
      <c r="H15" s="1" t="s">
        <v>57</v>
      </c>
    </row>
    <row r="16" spans="1:8" x14ac:dyDescent="0.25">
      <c r="A16" s="10" t="s">
        <v>29</v>
      </c>
      <c r="B16" s="3"/>
      <c r="C16" s="10" t="s">
        <v>33</v>
      </c>
      <c r="D16" s="39" t="s">
        <v>16</v>
      </c>
    </row>
    <row r="17" spans="1:9" ht="15" customHeight="1" x14ac:dyDescent="0.25">
      <c r="A17" s="10"/>
      <c r="B17" s="5"/>
      <c r="C17" s="10"/>
      <c r="D17" s="8"/>
    </row>
    <row r="18" spans="1:9" s="4" customFormat="1" ht="6" customHeight="1" x14ac:dyDescent="0.25">
      <c r="A18" s="12"/>
      <c r="B18" s="13"/>
      <c r="C18" s="13"/>
      <c r="D18" s="8"/>
      <c r="E18" s="6"/>
      <c r="F18" s="6"/>
    </row>
    <row r="19" spans="1:9" s="4" customFormat="1" ht="19.5" customHeight="1" x14ac:dyDescent="0.25">
      <c r="A19" s="12" t="s">
        <v>37</v>
      </c>
      <c r="B19" s="29" t="s">
        <v>16</v>
      </c>
      <c r="C19" s="60" t="str">
        <f>IF($B$19="Credit Card",VLOOKUP(B19,pmt,2,FALSE),IF($B$19="Check",VLOOKUP(B19,pmt,2,FALSE),IF($B$19=" "," "," ")))</f>
        <v xml:space="preserve"> </v>
      </c>
      <c r="D19" s="60"/>
      <c r="F19" s="6"/>
    </row>
    <row r="20" spans="1:9" s="4" customFormat="1" ht="18" customHeight="1" x14ac:dyDescent="0.25">
      <c r="A20" s="32" t="s">
        <v>70</v>
      </c>
      <c r="B20" s="9">
        <v>1</v>
      </c>
      <c r="C20" s="6"/>
      <c r="D20" s="37"/>
      <c r="E20" s="6"/>
      <c r="F20" s="6"/>
    </row>
    <row r="21" spans="1:9" s="4" customFormat="1" ht="5.25" customHeight="1" thickBot="1" x14ac:dyDescent="0.3">
      <c r="A21" s="12"/>
      <c r="B21" s="13"/>
      <c r="C21" s="13"/>
      <c r="D21" s="8"/>
      <c r="E21" s="13"/>
      <c r="F21" s="13"/>
      <c r="I21" s="34"/>
    </row>
    <row r="22" spans="1:9" ht="21" customHeight="1" thickBot="1" x14ac:dyDescent="0.35">
      <c r="A22" s="33" t="s">
        <v>38</v>
      </c>
      <c r="B22" s="40">
        <f>SUM(B25:B109)</f>
        <v>0</v>
      </c>
      <c r="C22" s="14" t="s">
        <v>69</v>
      </c>
      <c r="D22" s="5"/>
      <c r="E22" s="53"/>
      <c r="F22" s="46"/>
    </row>
    <row r="23" spans="1:9" ht="18.75" x14ac:dyDescent="0.3">
      <c r="A23" s="5"/>
      <c r="B23" s="5"/>
      <c r="C23" s="15" t="s">
        <v>40</v>
      </c>
      <c r="D23" s="7"/>
      <c r="E23" s="13"/>
      <c r="F23" s="48"/>
    </row>
    <row r="24" spans="1:9" ht="19.5" thickBot="1" x14ac:dyDescent="0.35">
      <c r="A24" s="44" t="s">
        <v>78</v>
      </c>
      <c r="B24" s="5"/>
      <c r="C24" s="15"/>
      <c r="D24" s="7"/>
      <c r="E24" s="5"/>
      <c r="F24" s="47"/>
    </row>
    <row r="25" spans="1:9" ht="32.25" customHeight="1" thickBot="1" x14ac:dyDescent="0.3">
      <c r="A25" s="18" t="s">
        <v>0</v>
      </c>
      <c r="B25" s="19" t="s">
        <v>1</v>
      </c>
      <c r="C25" s="20" t="s">
        <v>2</v>
      </c>
      <c r="D25" s="56" t="s">
        <v>80</v>
      </c>
      <c r="E25" s="55" t="s">
        <v>81</v>
      </c>
      <c r="F25" s="1"/>
    </row>
    <row r="26" spans="1:9" x14ac:dyDescent="0.25">
      <c r="A26" s="42" t="s">
        <v>16</v>
      </c>
      <c r="B26" s="16">
        <f t="shared" ref="B26:B57" si="0">IF($B$8="May 1",VLOOKUP(A26,sdesc,2,FALSE),IF($B$8="Jun 1",VLOOKUP(A26,sdesc,3,FALSE),IF($B$8="Jul 1",VLOOKUP(A26,sdesc,4,FALSE),IF($B$8="Aug 1",VLOOKUP(A26,sdesc,5,FALSE),IF($B$8="Sep 1",VLOOKUP(A26,sdesc,6,FALSE))))))</f>
        <v>0</v>
      </c>
      <c r="C26" s="52" t="str">
        <f>IF(B26&gt;0,1," ")</f>
        <v xml:space="preserve"> </v>
      </c>
      <c r="D26" s="54"/>
      <c r="E26" s="51"/>
      <c r="F26" s="1"/>
    </row>
    <row r="27" spans="1:9" x14ac:dyDescent="0.25">
      <c r="A27" s="42" t="s">
        <v>16</v>
      </c>
      <c r="B27" s="16">
        <f t="shared" si="0"/>
        <v>0</v>
      </c>
      <c r="C27" s="17" t="str">
        <f t="shared" ref="C27:C90" si="1">IF(B27&gt;0,1," ")</f>
        <v xml:space="preserve"> </v>
      </c>
      <c r="D27" s="54"/>
      <c r="E27" s="51"/>
      <c r="F27" s="1"/>
    </row>
    <row r="28" spans="1:9" x14ac:dyDescent="0.25">
      <c r="A28" s="42" t="s">
        <v>16</v>
      </c>
      <c r="B28" s="16">
        <f t="shared" si="0"/>
        <v>0</v>
      </c>
      <c r="C28" s="17" t="str">
        <f t="shared" si="1"/>
        <v xml:space="preserve"> </v>
      </c>
      <c r="D28" s="54"/>
      <c r="E28" s="51"/>
      <c r="F28" s="1"/>
    </row>
    <row r="29" spans="1:9" x14ac:dyDescent="0.25">
      <c r="A29" s="42" t="s">
        <v>16</v>
      </c>
      <c r="B29" s="16">
        <f t="shared" si="0"/>
        <v>0</v>
      </c>
      <c r="C29" s="17" t="str">
        <f t="shared" si="1"/>
        <v xml:space="preserve"> </v>
      </c>
      <c r="D29" s="54"/>
      <c r="E29" s="51"/>
      <c r="F29" s="1"/>
    </row>
    <row r="30" spans="1:9" x14ac:dyDescent="0.25">
      <c r="A30" s="42" t="s">
        <v>16</v>
      </c>
      <c r="B30" s="16">
        <f t="shared" si="0"/>
        <v>0</v>
      </c>
      <c r="C30" s="17" t="str">
        <f t="shared" si="1"/>
        <v xml:space="preserve"> </v>
      </c>
      <c r="D30" s="54"/>
      <c r="E30" s="51"/>
      <c r="F30" s="1"/>
    </row>
    <row r="31" spans="1:9" x14ac:dyDescent="0.25">
      <c r="A31" s="42" t="s">
        <v>16</v>
      </c>
      <c r="B31" s="16">
        <f t="shared" si="0"/>
        <v>0</v>
      </c>
      <c r="C31" s="17" t="str">
        <f t="shared" si="1"/>
        <v xml:space="preserve"> </v>
      </c>
      <c r="D31" s="54"/>
      <c r="E31" s="51"/>
      <c r="F31" s="1"/>
    </row>
    <row r="32" spans="1:9" x14ac:dyDescent="0.25">
      <c r="A32" s="42" t="s">
        <v>16</v>
      </c>
      <c r="B32" s="16">
        <f t="shared" si="0"/>
        <v>0</v>
      </c>
      <c r="C32" s="17" t="str">
        <f t="shared" si="1"/>
        <v xml:space="preserve"> </v>
      </c>
      <c r="D32" s="54"/>
      <c r="E32" s="51"/>
      <c r="F32" s="1"/>
    </row>
    <row r="33" spans="1:6" x14ac:dyDescent="0.25">
      <c r="A33" s="42" t="s">
        <v>16</v>
      </c>
      <c r="B33" s="16">
        <f t="shared" si="0"/>
        <v>0</v>
      </c>
      <c r="C33" s="17" t="str">
        <f t="shared" si="1"/>
        <v xml:space="preserve"> </v>
      </c>
      <c r="D33" s="54"/>
      <c r="E33" s="51"/>
      <c r="F33" s="1"/>
    </row>
    <row r="34" spans="1:6" x14ac:dyDescent="0.25">
      <c r="A34" s="42" t="s">
        <v>16</v>
      </c>
      <c r="B34" s="16">
        <f t="shared" si="0"/>
        <v>0</v>
      </c>
      <c r="C34" s="17" t="str">
        <f t="shared" si="1"/>
        <v xml:space="preserve"> </v>
      </c>
      <c r="D34" s="54"/>
      <c r="E34" s="51"/>
      <c r="F34" s="1"/>
    </row>
    <row r="35" spans="1:6" x14ac:dyDescent="0.25">
      <c r="A35" s="42" t="s">
        <v>16</v>
      </c>
      <c r="B35" s="16">
        <f t="shared" si="0"/>
        <v>0</v>
      </c>
      <c r="C35" s="17" t="str">
        <f t="shared" si="1"/>
        <v xml:space="preserve"> </v>
      </c>
      <c r="D35" s="54"/>
      <c r="E35" s="51"/>
      <c r="F35" s="1"/>
    </row>
    <row r="36" spans="1:6" x14ac:dyDescent="0.25">
      <c r="A36" s="42" t="s">
        <v>16</v>
      </c>
      <c r="B36" s="16">
        <f t="shared" si="0"/>
        <v>0</v>
      </c>
      <c r="C36" s="17" t="str">
        <f t="shared" si="1"/>
        <v xml:space="preserve"> </v>
      </c>
      <c r="D36" s="54"/>
      <c r="E36" s="51"/>
      <c r="F36" s="1"/>
    </row>
    <row r="37" spans="1:6" x14ac:dyDescent="0.25">
      <c r="A37" s="42" t="s">
        <v>16</v>
      </c>
      <c r="B37" s="16">
        <f t="shared" si="0"/>
        <v>0</v>
      </c>
      <c r="C37" s="17" t="str">
        <f t="shared" si="1"/>
        <v xml:space="preserve"> </v>
      </c>
      <c r="D37" s="54"/>
      <c r="E37" s="51"/>
      <c r="F37" s="1"/>
    </row>
    <row r="38" spans="1:6" x14ac:dyDescent="0.25">
      <c r="A38" s="42" t="s">
        <v>16</v>
      </c>
      <c r="B38" s="16">
        <f t="shared" si="0"/>
        <v>0</v>
      </c>
      <c r="C38" s="17" t="str">
        <f t="shared" si="1"/>
        <v xml:space="preserve"> </v>
      </c>
      <c r="D38" s="54"/>
      <c r="E38" s="51"/>
      <c r="F38" s="1"/>
    </row>
    <row r="39" spans="1:6" x14ac:dyDescent="0.25">
      <c r="A39" s="42" t="s">
        <v>16</v>
      </c>
      <c r="B39" s="16">
        <f t="shared" si="0"/>
        <v>0</v>
      </c>
      <c r="C39" s="17" t="str">
        <f t="shared" si="1"/>
        <v xml:space="preserve"> </v>
      </c>
      <c r="D39" s="54"/>
      <c r="E39" s="51"/>
      <c r="F39" s="1"/>
    </row>
    <row r="40" spans="1:6" x14ac:dyDescent="0.25">
      <c r="A40" s="42" t="s">
        <v>16</v>
      </c>
      <c r="B40" s="16">
        <f t="shared" si="0"/>
        <v>0</v>
      </c>
      <c r="C40" s="17" t="str">
        <f t="shared" si="1"/>
        <v xml:space="preserve"> </v>
      </c>
      <c r="D40" s="54"/>
      <c r="E40" s="51"/>
      <c r="F40" s="1"/>
    </row>
    <row r="41" spans="1:6" x14ac:dyDescent="0.25">
      <c r="A41" s="42" t="s">
        <v>16</v>
      </c>
      <c r="B41" s="16">
        <f t="shared" si="0"/>
        <v>0</v>
      </c>
      <c r="C41" s="17" t="str">
        <f t="shared" si="1"/>
        <v xml:space="preserve"> </v>
      </c>
      <c r="D41" s="54"/>
      <c r="E41" s="51"/>
      <c r="F41" s="1"/>
    </row>
    <row r="42" spans="1:6" x14ac:dyDescent="0.25">
      <c r="A42" s="42" t="s">
        <v>16</v>
      </c>
      <c r="B42" s="16">
        <f t="shared" si="0"/>
        <v>0</v>
      </c>
      <c r="C42" s="17" t="str">
        <f t="shared" si="1"/>
        <v xml:space="preserve"> </v>
      </c>
      <c r="D42" s="54"/>
      <c r="E42" s="51"/>
      <c r="F42" s="1"/>
    </row>
    <row r="43" spans="1:6" x14ac:dyDescent="0.25">
      <c r="A43" s="42" t="s">
        <v>16</v>
      </c>
      <c r="B43" s="16">
        <f t="shared" si="0"/>
        <v>0</v>
      </c>
      <c r="C43" s="17" t="str">
        <f t="shared" si="1"/>
        <v xml:space="preserve"> </v>
      </c>
      <c r="D43" s="54"/>
      <c r="E43" s="51"/>
      <c r="F43" s="1"/>
    </row>
    <row r="44" spans="1:6" x14ac:dyDescent="0.25">
      <c r="A44" s="42" t="s">
        <v>16</v>
      </c>
      <c r="B44" s="16">
        <f t="shared" si="0"/>
        <v>0</v>
      </c>
      <c r="C44" s="17" t="str">
        <f t="shared" si="1"/>
        <v xml:space="preserve"> </v>
      </c>
      <c r="D44" s="54"/>
      <c r="E44" s="51"/>
      <c r="F44" s="1"/>
    </row>
    <row r="45" spans="1:6" x14ac:dyDescent="0.25">
      <c r="A45" s="42" t="s">
        <v>16</v>
      </c>
      <c r="B45" s="16">
        <f t="shared" si="0"/>
        <v>0</v>
      </c>
      <c r="C45" s="17" t="str">
        <f t="shared" si="1"/>
        <v xml:space="preserve"> </v>
      </c>
      <c r="D45" s="54"/>
      <c r="E45" s="51"/>
      <c r="F45" s="1"/>
    </row>
    <row r="46" spans="1:6" x14ac:dyDescent="0.25">
      <c r="A46" s="42" t="s">
        <v>16</v>
      </c>
      <c r="B46" s="16">
        <f t="shared" si="0"/>
        <v>0</v>
      </c>
      <c r="C46" s="17" t="str">
        <f t="shared" si="1"/>
        <v xml:space="preserve"> </v>
      </c>
      <c r="D46" s="54"/>
      <c r="E46" s="51"/>
      <c r="F46" s="1"/>
    </row>
    <row r="47" spans="1:6" x14ac:dyDescent="0.25">
      <c r="A47" s="42" t="s">
        <v>16</v>
      </c>
      <c r="B47" s="16">
        <f t="shared" si="0"/>
        <v>0</v>
      </c>
      <c r="C47" s="17" t="str">
        <f t="shared" si="1"/>
        <v xml:space="preserve"> </v>
      </c>
      <c r="D47" s="54"/>
      <c r="E47" s="51"/>
      <c r="F47" s="1"/>
    </row>
    <row r="48" spans="1:6" x14ac:dyDescent="0.25">
      <c r="A48" s="42" t="s">
        <v>16</v>
      </c>
      <c r="B48" s="16">
        <f t="shared" si="0"/>
        <v>0</v>
      </c>
      <c r="C48" s="17" t="str">
        <f t="shared" si="1"/>
        <v xml:space="preserve"> </v>
      </c>
      <c r="D48" s="54"/>
      <c r="E48" s="51"/>
      <c r="F48" s="1"/>
    </row>
    <row r="49" spans="1:6" x14ac:dyDescent="0.25">
      <c r="A49" s="42" t="s">
        <v>16</v>
      </c>
      <c r="B49" s="16">
        <f t="shared" si="0"/>
        <v>0</v>
      </c>
      <c r="C49" s="17" t="str">
        <f t="shared" si="1"/>
        <v xml:space="preserve"> </v>
      </c>
      <c r="D49" s="54"/>
      <c r="E49" s="51"/>
      <c r="F49" s="1"/>
    </row>
    <row r="50" spans="1:6" x14ac:dyDescent="0.25">
      <c r="A50" s="42" t="s">
        <v>16</v>
      </c>
      <c r="B50" s="16">
        <f t="shared" si="0"/>
        <v>0</v>
      </c>
      <c r="C50" s="17" t="str">
        <f t="shared" si="1"/>
        <v xml:space="preserve"> </v>
      </c>
      <c r="D50" s="54"/>
      <c r="E50" s="51"/>
      <c r="F50" s="1"/>
    </row>
    <row r="51" spans="1:6" x14ac:dyDescent="0.25">
      <c r="A51" s="42" t="s">
        <v>16</v>
      </c>
      <c r="B51" s="16">
        <f t="shared" si="0"/>
        <v>0</v>
      </c>
      <c r="C51" s="17" t="str">
        <f t="shared" si="1"/>
        <v xml:space="preserve"> </v>
      </c>
      <c r="D51" s="54"/>
      <c r="E51" s="51"/>
      <c r="F51" s="1"/>
    </row>
    <row r="52" spans="1:6" x14ac:dyDescent="0.25">
      <c r="A52" s="42" t="s">
        <v>16</v>
      </c>
      <c r="B52" s="16">
        <f t="shared" si="0"/>
        <v>0</v>
      </c>
      <c r="C52" s="17" t="str">
        <f t="shared" si="1"/>
        <v xml:space="preserve"> </v>
      </c>
      <c r="D52" s="54"/>
      <c r="E52" s="51"/>
      <c r="F52" s="1"/>
    </row>
    <row r="53" spans="1:6" x14ac:dyDescent="0.25">
      <c r="A53" s="42" t="s">
        <v>16</v>
      </c>
      <c r="B53" s="16">
        <f t="shared" si="0"/>
        <v>0</v>
      </c>
      <c r="C53" s="17" t="str">
        <f t="shared" si="1"/>
        <v xml:space="preserve"> </v>
      </c>
      <c r="D53" s="54"/>
      <c r="E53" s="51"/>
      <c r="F53" s="1"/>
    </row>
    <row r="54" spans="1:6" x14ac:dyDescent="0.25">
      <c r="A54" s="42" t="s">
        <v>16</v>
      </c>
      <c r="B54" s="16">
        <f t="shared" si="0"/>
        <v>0</v>
      </c>
      <c r="C54" s="17" t="str">
        <f t="shared" si="1"/>
        <v xml:space="preserve"> </v>
      </c>
      <c r="D54" s="54"/>
      <c r="E54" s="51"/>
      <c r="F54" s="1"/>
    </row>
    <row r="55" spans="1:6" x14ac:dyDescent="0.25">
      <c r="A55" s="42" t="s">
        <v>16</v>
      </c>
      <c r="B55" s="16">
        <f t="shared" si="0"/>
        <v>0</v>
      </c>
      <c r="C55" s="17" t="str">
        <f t="shared" si="1"/>
        <v xml:space="preserve"> </v>
      </c>
      <c r="D55" s="54"/>
      <c r="E55" s="51"/>
      <c r="F55" s="1"/>
    </row>
    <row r="56" spans="1:6" x14ac:dyDescent="0.25">
      <c r="A56" s="42" t="s">
        <v>16</v>
      </c>
      <c r="B56" s="16">
        <f t="shared" si="0"/>
        <v>0</v>
      </c>
      <c r="C56" s="17" t="str">
        <f t="shared" si="1"/>
        <v xml:space="preserve"> </v>
      </c>
      <c r="D56" s="54"/>
      <c r="E56" s="51"/>
      <c r="F56" s="1"/>
    </row>
    <row r="57" spans="1:6" x14ac:dyDescent="0.25">
      <c r="A57" s="42" t="s">
        <v>16</v>
      </c>
      <c r="B57" s="16">
        <f t="shared" si="0"/>
        <v>0</v>
      </c>
      <c r="C57" s="17" t="str">
        <f t="shared" si="1"/>
        <v xml:space="preserve"> </v>
      </c>
      <c r="D57" s="54"/>
      <c r="E57" s="51"/>
      <c r="F57" s="1"/>
    </row>
    <row r="58" spans="1:6" x14ac:dyDescent="0.25">
      <c r="A58" s="42" t="s">
        <v>16</v>
      </c>
      <c r="B58" s="16">
        <f t="shared" ref="B58:B89" si="2">IF($B$8="May 1",VLOOKUP(A58,sdesc,2,FALSE),IF($B$8="Jun 1",VLOOKUP(A58,sdesc,3,FALSE),IF($B$8="Jul 1",VLOOKUP(A58,sdesc,4,FALSE),IF($B$8="Aug 1",VLOOKUP(A58,sdesc,5,FALSE),IF($B$8="Sep 1",VLOOKUP(A58,sdesc,6,FALSE))))))</f>
        <v>0</v>
      </c>
      <c r="C58" s="17" t="str">
        <f t="shared" si="1"/>
        <v xml:space="preserve"> </v>
      </c>
      <c r="D58" s="54"/>
      <c r="E58" s="51"/>
      <c r="F58" s="1"/>
    </row>
    <row r="59" spans="1:6" x14ac:dyDescent="0.25">
      <c r="A59" s="42" t="s">
        <v>16</v>
      </c>
      <c r="B59" s="16">
        <f t="shared" si="2"/>
        <v>0</v>
      </c>
      <c r="C59" s="17" t="str">
        <f t="shared" si="1"/>
        <v xml:space="preserve"> </v>
      </c>
      <c r="D59" s="54"/>
      <c r="E59" s="51"/>
      <c r="F59" s="1"/>
    </row>
    <row r="60" spans="1:6" x14ac:dyDescent="0.25">
      <c r="A60" s="42" t="s">
        <v>16</v>
      </c>
      <c r="B60" s="16">
        <f t="shared" si="2"/>
        <v>0</v>
      </c>
      <c r="C60" s="17" t="str">
        <f t="shared" si="1"/>
        <v xml:space="preserve"> </v>
      </c>
      <c r="D60" s="54"/>
      <c r="E60" s="51"/>
      <c r="F60" s="1"/>
    </row>
    <row r="61" spans="1:6" x14ac:dyDescent="0.25">
      <c r="A61" s="42" t="s">
        <v>16</v>
      </c>
      <c r="B61" s="16">
        <f t="shared" si="2"/>
        <v>0</v>
      </c>
      <c r="C61" s="17" t="str">
        <f t="shared" si="1"/>
        <v xml:space="preserve"> </v>
      </c>
      <c r="D61" s="54"/>
      <c r="E61" s="51"/>
      <c r="F61" s="1"/>
    </row>
    <row r="62" spans="1:6" x14ac:dyDescent="0.25">
      <c r="A62" s="42" t="s">
        <v>16</v>
      </c>
      <c r="B62" s="16">
        <f t="shared" si="2"/>
        <v>0</v>
      </c>
      <c r="C62" s="17" t="str">
        <f t="shared" si="1"/>
        <v xml:space="preserve"> </v>
      </c>
      <c r="D62" s="54"/>
      <c r="E62" s="51"/>
      <c r="F62" s="1"/>
    </row>
    <row r="63" spans="1:6" x14ac:dyDescent="0.25">
      <c r="A63" s="42" t="s">
        <v>16</v>
      </c>
      <c r="B63" s="16">
        <f t="shared" si="2"/>
        <v>0</v>
      </c>
      <c r="C63" s="17" t="str">
        <f t="shared" si="1"/>
        <v xml:space="preserve"> </v>
      </c>
      <c r="D63" s="54"/>
      <c r="E63" s="51"/>
      <c r="F63" s="1"/>
    </row>
    <row r="64" spans="1:6" x14ac:dyDescent="0.25">
      <c r="A64" s="42" t="s">
        <v>16</v>
      </c>
      <c r="B64" s="16">
        <f t="shared" si="2"/>
        <v>0</v>
      </c>
      <c r="C64" s="17" t="str">
        <f t="shared" si="1"/>
        <v xml:space="preserve"> </v>
      </c>
      <c r="D64" s="54"/>
      <c r="E64" s="51"/>
      <c r="F64" s="1"/>
    </row>
    <row r="65" spans="1:6" x14ac:dyDescent="0.25">
      <c r="A65" s="42" t="s">
        <v>16</v>
      </c>
      <c r="B65" s="16">
        <f t="shared" si="2"/>
        <v>0</v>
      </c>
      <c r="C65" s="17" t="str">
        <f t="shared" si="1"/>
        <v xml:space="preserve"> </v>
      </c>
      <c r="D65" s="54"/>
      <c r="E65" s="51"/>
      <c r="F65" s="1"/>
    </row>
    <row r="66" spans="1:6" x14ac:dyDescent="0.25">
      <c r="A66" s="42" t="s">
        <v>16</v>
      </c>
      <c r="B66" s="16">
        <f t="shared" si="2"/>
        <v>0</v>
      </c>
      <c r="C66" s="17" t="str">
        <f t="shared" si="1"/>
        <v xml:space="preserve"> </v>
      </c>
      <c r="D66" s="54"/>
      <c r="E66" s="51"/>
      <c r="F66" s="1"/>
    </row>
    <row r="67" spans="1:6" x14ac:dyDescent="0.25">
      <c r="A67" s="42" t="s">
        <v>16</v>
      </c>
      <c r="B67" s="16">
        <f t="shared" si="2"/>
        <v>0</v>
      </c>
      <c r="C67" s="17" t="str">
        <f t="shared" si="1"/>
        <v xml:space="preserve"> </v>
      </c>
      <c r="D67" s="54"/>
      <c r="E67" s="51"/>
      <c r="F67" s="1"/>
    </row>
    <row r="68" spans="1:6" x14ac:dyDescent="0.25">
      <c r="A68" s="42" t="s">
        <v>16</v>
      </c>
      <c r="B68" s="16">
        <f t="shared" si="2"/>
        <v>0</v>
      </c>
      <c r="C68" s="17" t="str">
        <f t="shared" si="1"/>
        <v xml:space="preserve"> </v>
      </c>
      <c r="D68" s="54"/>
      <c r="E68" s="51"/>
      <c r="F68" s="1"/>
    </row>
    <row r="69" spans="1:6" x14ac:dyDescent="0.25">
      <c r="A69" s="42" t="s">
        <v>16</v>
      </c>
      <c r="B69" s="16">
        <f t="shared" si="2"/>
        <v>0</v>
      </c>
      <c r="C69" s="17" t="str">
        <f t="shared" si="1"/>
        <v xml:space="preserve"> </v>
      </c>
      <c r="D69" s="54"/>
      <c r="E69" s="51"/>
      <c r="F69" s="1"/>
    </row>
    <row r="70" spans="1:6" x14ac:dyDescent="0.25">
      <c r="A70" s="42" t="s">
        <v>16</v>
      </c>
      <c r="B70" s="16">
        <f t="shared" si="2"/>
        <v>0</v>
      </c>
      <c r="C70" s="17" t="str">
        <f t="shared" si="1"/>
        <v xml:space="preserve"> </v>
      </c>
      <c r="D70" s="54"/>
      <c r="E70" s="51"/>
      <c r="F70" s="1"/>
    </row>
    <row r="71" spans="1:6" x14ac:dyDescent="0.25">
      <c r="A71" s="42" t="s">
        <v>16</v>
      </c>
      <c r="B71" s="16">
        <f t="shared" si="2"/>
        <v>0</v>
      </c>
      <c r="C71" s="17" t="str">
        <f t="shared" si="1"/>
        <v xml:space="preserve"> </v>
      </c>
      <c r="D71" s="54"/>
      <c r="E71" s="51"/>
      <c r="F71" s="1"/>
    </row>
    <row r="72" spans="1:6" x14ac:dyDescent="0.25">
      <c r="A72" s="42" t="s">
        <v>16</v>
      </c>
      <c r="B72" s="16">
        <f t="shared" si="2"/>
        <v>0</v>
      </c>
      <c r="C72" s="17" t="str">
        <f t="shared" si="1"/>
        <v xml:space="preserve"> </v>
      </c>
      <c r="D72" s="54"/>
      <c r="E72" s="51"/>
      <c r="F72" s="1"/>
    </row>
    <row r="73" spans="1:6" x14ac:dyDescent="0.25">
      <c r="A73" s="42" t="s">
        <v>16</v>
      </c>
      <c r="B73" s="16">
        <f t="shared" si="2"/>
        <v>0</v>
      </c>
      <c r="C73" s="17" t="str">
        <f t="shared" si="1"/>
        <v xml:space="preserve"> </v>
      </c>
      <c r="D73" s="54"/>
      <c r="E73" s="51"/>
      <c r="F73" s="1"/>
    </row>
    <row r="74" spans="1:6" x14ac:dyDescent="0.25">
      <c r="A74" s="42" t="s">
        <v>16</v>
      </c>
      <c r="B74" s="16">
        <f t="shared" si="2"/>
        <v>0</v>
      </c>
      <c r="C74" s="17" t="str">
        <f t="shared" si="1"/>
        <v xml:space="preserve"> </v>
      </c>
      <c r="D74" s="54"/>
      <c r="E74" s="51"/>
      <c r="F74" s="1"/>
    </row>
    <row r="75" spans="1:6" x14ac:dyDescent="0.25">
      <c r="A75" s="42" t="s">
        <v>16</v>
      </c>
      <c r="B75" s="16">
        <f t="shared" si="2"/>
        <v>0</v>
      </c>
      <c r="C75" s="17" t="str">
        <f t="shared" si="1"/>
        <v xml:space="preserve"> </v>
      </c>
      <c r="D75" s="54"/>
      <c r="E75" s="51"/>
      <c r="F75" s="1"/>
    </row>
    <row r="76" spans="1:6" x14ac:dyDescent="0.25">
      <c r="A76" s="42" t="s">
        <v>16</v>
      </c>
      <c r="B76" s="16">
        <f t="shared" si="2"/>
        <v>0</v>
      </c>
      <c r="C76" s="17" t="str">
        <f t="shared" si="1"/>
        <v xml:space="preserve"> </v>
      </c>
      <c r="D76" s="54"/>
      <c r="E76" s="51"/>
      <c r="F76" s="1"/>
    </row>
    <row r="77" spans="1:6" x14ac:dyDescent="0.25">
      <c r="A77" s="42" t="s">
        <v>16</v>
      </c>
      <c r="B77" s="16">
        <f t="shared" si="2"/>
        <v>0</v>
      </c>
      <c r="C77" s="17" t="str">
        <f t="shared" si="1"/>
        <v xml:space="preserve"> </v>
      </c>
      <c r="D77" s="54"/>
      <c r="E77" s="51"/>
      <c r="F77" s="1"/>
    </row>
    <row r="78" spans="1:6" x14ac:dyDescent="0.25">
      <c r="A78" s="42" t="s">
        <v>16</v>
      </c>
      <c r="B78" s="16">
        <f t="shared" si="2"/>
        <v>0</v>
      </c>
      <c r="C78" s="17" t="str">
        <f t="shared" si="1"/>
        <v xml:space="preserve"> </v>
      </c>
      <c r="D78" s="54"/>
      <c r="E78" s="51"/>
      <c r="F78" s="1"/>
    </row>
    <row r="79" spans="1:6" x14ac:dyDescent="0.25">
      <c r="A79" s="42" t="s">
        <v>16</v>
      </c>
      <c r="B79" s="16">
        <f t="shared" si="2"/>
        <v>0</v>
      </c>
      <c r="C79" s="17" t="str">
        <f t="shared" si="1"/>
        <v xml:space="preserve"> </v>
      </c>
      <c r="D79" s="54"/>
      <c r="E79" s="51"/>
      <c r="F79" s="1"/>
    </row>
    <row r="80" spans="1:6" x14ac:dyDescent="0.25">
      <c r="A80" s="42" t="s">
        <v>16</v>
      </c>
      <c r="B80" s="16">
        <f t="shared" si="2"/>
        <v>0</v>
      </c>
      <c r="C80" s="17" t="str">
        <f t="shared" si="1"/>
        <v xml:space="preserve"> </v>
      </c>
      <c r="D80" s="54"/>
      <c r="E80" s="51"/>
      <c r="F80" s="1"/>
    </row>
    <row r="81" spans="1:6" x14ac:dyDescent="0.25">
      <c r="A81" s="42" t="s">
        <v>16</v>
      </c>
      <c r="B81" s="16">
        <f t="shared" si="2"/>
        <v>0</v>
      </c>
      <c r="C81" s="17" t="str">
        <f t="shared" si="1"/>
        <v xml:space="preserve"> </v>
      </c>
      <c r="D81" s="54"/>
      <c r="E81" s="51"/>
      <c r="F81" s="1"/>
    </row>
    <row r="82" spans="1:6" x14ac:dyDescent="0.25">
      <c r="A82" s="42" t="s">
        <v>16</v>
      </c>
      <c r="B82" s="16">
        <f t="shared" si="2"/>
        <v>0</v>
      </c>
      <c r="C82" s="17" t="str">
        <f t="shared" si="1"/>
        <v xml:space="preserve"> </v>
      </c>
      <c r="D82" s="54"/>
      <c r="E82" s="51"/>
      <c r="F82" s="1"/>
    </row>
    <row r="83" spans="1:6" x14ac:dyDescent="0.25">
      <c r="A83" s="42" t="s">
        <v>16</v>
      </c>
      <c r="B83" s="16">
        <f t="shared" si="2"/>
        <v>0</v>
      </c>
      <c r="C83" s="17" t="str">
        <f t="shared" si="1"/>
        <v xml:space="preserve"> </v>
      </c>
      <c r="D83" s="54"/>
      <c r="E83" s="51"/>
      <c r="F83" s="1"/>
    </row>
    <row r="84" spans="1:6" x14ac:dyDescent="0.25">
      <c r="A84" s="42" t="s">
        <v>16</v>
      </c>
      <c r="B84" s="16">
        <f t="shared" si="2"/>
        <v>0</v>
      </c>
      <c r="C84" s="17" t="str">
        <f t="shared" si="1"/>
        <v xml:space="preserve"> </v>
      </c>
      <c r="D84" s="54"/>
      <c r="E84" s="51"/>
      <c r="F84" s="1"/>
    </row>
    <row r="85" spans="1:6" x14ac:dyDescent="0.25">
      <c r="A85" s="42" t="s">
        <v>16</v>
      </c>
      <c r="B85" s="16">
        <f t="shared" si="2"/>
        <v>0</v>
      </c>
      <c r="C85" s="17" t="str">
        <f t="shared" si="1"/>
        <v xml:space="preserve"> </v>
      </c>
      <c r="D85" s="54"/>
      <c r="E85" s="51"/>
      <c r="F85" s="1"/>
    </row>
    <row r="86" spans="1:6" x14ac:dyDescent="0.25">
      <c r="A86" s="42" t="s">
        <v>16</v>
      </c>
      <c r="B86" s="16">
        <f t="shared" si="2"/>
        <v>0</v>
      </c>
      <c r="C86" s="17" t="str">
        <f t="shared" si="1"/>
        <v xml:space="preserve"> </v>
      </c>
      <c r="D86" s="54"/>
      <c r="E86" s="51"/>
      <c r="F86" s="1"/>
    </row>
    <row r="87" spans="1:6" x14ac:dyDescent="0.25">
      <c r="A87" s="42" t="s">
        <v>16</v>
      </c>
      <c r="B87" s="16">
        <f t="shared" si="2"/>
        <v>0</v>
      </c>
      <c r="C87" s="17" t="str">
        <f t="shared" si="1"/>
        <v xml:space="preserve"> </v>
      </c>
      <c r="D87" s="54"/>
      <c r="E87" s="51"/>
      <c r="F87" s="1"/>
    </row>
    <row r="88" spans="1:6" x14ac:dyDescent="0.25">
      <c r="A88" s="42" t="s">
        <v>16</v>
      </c>
      <c r="B88" s="16">
        <f t="shared" si="2"/>
        <v>0</v>
      </c>
      <c r="C88" s="17" t="str">
        <f t="shared" si="1"/>
        <v xml:space="preserve"> </v>
      </c>
      <c r="D88" s="54"/>
      <c r="E88" s="51"/>
      <c r="F88" s="1"/>
    </row>
    <row r="89" spans="1:6" x14ac:dyDescent="0.25">
      <c r="A89" s="42" t="s">
        <v>16</v>
      </c>
      <c r="B89" s="16">
        <f t="shared" si="2"/>
        <v>0</v>
      </c>
      <c r="C89" s="17" t="str">
        <f t="shared" si="1"/>
        <v xml:space="preserve"> </v>
      </c>
      <c r="D89" s="54"/>
      <c r="E89" s="51"/>
      <c r="F89" s="1"/>
    </row>
    <row r="90" spans="1:6" x14ac:dyDescent="0.25">
      <c r="A90" s="42" t="s">
        <v>16</v>
      </c>
      <c r="B90" s="16">
        <f t="shared" ref="B90:B121" si="3">IF($B$8="May 1",VLOOKUP(A90,sdesc,2,FALSE),IF($B$8="Jun 1",VLOOKUP(A90,sdesc,3,FALSE),IF($B$8="Jul 1",VLOOKUP(A90,sdesc,4,FALSE),IF($B$8="Aug 1",VLOOKUP(A90,sdesc,5,FALSE),IF($B$8="Sep 1",VLOOKUP(A90,sdesc,6,FALSE))))))</f>
        <v>0</v>
      </c>
      <c r="C90" s="17" t="str">
        <f t="shared" si="1"/>
        <v xml:space="preserve"> </v>
      </c>
      <c r="D90" s="54"/>
      <c r="E90" s="51"/>
      <c r="F90" s="1"/>
    </row>
    <row r="91" spans="1:6" x14ac:dyDescent="0.25">
      <c r="A91" s="42" t="s">
        <v>16</v>
      </c>
      <c r="B91" s="16">
        <f t="shared" si="3"/>
        <v>0</v>
      </c>
      <c r="C91" s="17" t="str">
        <f t="shared" ref="C91:C141" si="4">IF(B91&gt;0,1," ")</f>
        <v xml:space="preserve"> </v>
      </c>
      <c r="D91" s="54"/>
      <c r="E91" s="51"/>
      <c r="F91" s="1"/>
    </row>
    <row r="92" spans="1:6" x14ac:dyDescent="0.25">
      <c r="A92" s="42" t="s">
        <v>16</v>
      </c>
      <c r="B92" s="16">
        <f t="shared" si="3"/>
        <v>0</v>
      </c>
      <c r="C92" s="17" t="str">
        <f t="shared" si="4"/>
        <v xml:space="preserve"> </v>
      </c>
      <c r="D92" s="54"/>
      <c r="E92" s="51"/>
      <c r="F92" s="1"/>
    </row>
    <row r="93" spans="1:6" x14ac:dyDescent="0.25">
      <c r="A93" s="42" t="s">
        <v>16</v>
      </c>
      <c r="B93" s="16">
        <f t="shared" si="3"/>
        <v>0</v>
      </c>
      <c r="C93" s="17" t="str">
        <f t="shared" si="4"/>
        <v xml:space="preserve"> </v>
      </c>
      <c r="D93" s="54"/>
      <c r="E93" s="51"/>
      <c r="F93" s="1"/>
    </row>
    <row r="94" spans="1:6" x14ac:dyDescent="0.25">
      <c r="A94" s="42" t="s">
        <v>16</v>
      </c>
      <c r="B94" s="16">
        <f t="shared" si="3"/>
        <v>0</v>
      </c>
      <c r="C94" s="17" t="str">
        <f t="shared" si="4"/>
        <v xml:space="preserve"> </v>
      </c>
      <c r="D94" s="54"/>
      <c r="E94" s="51"/>
      <c r="F94" s="1"/>
    </row>
    <row r="95" spans="1:6" x14ac:dyDescent="0.25">
      <c r="A95" s="42" t="s">
        <v>16</v>
      </c>
      <c r="B95" s="16">
        <f t="shared" si="3"/>
        <v>0</v>
      </c>
      <c r="C95" s="17" t="str">
        <f t="shared" si="4"/>
        <v xml:space="preserve"> </v>
      </c>
      <c r="D95" s="54"/>
      <c r="E95" s="51"/>
      <c r="F95" s="1"/>
    </row>
    <row r="96" spans="1:6" x14ac:dyDescent="0.25">
      <c r="A96" s="42" t="s">
        <v>16</v>
      </c>
      <c r="B96" s="16">
        <f t="shared" si="3"/>
        <v>0</v>
      </c>
      <c r="C96" s="17" t="str">
        <f t="shared" si="4"/>
        <v xml:space="preserve"> </v>
      </c>
      <c r="D96" s="54"/>
      <c r="E96" s="51"/>
      <c r="F96" s="1"/>
    </row>
    <row r="97" spans="1:6" x14ac:dyDescent="0.25">
      <c r="A97" s="42" t="s">
        <v>16</v>
      </c>
      <c r="B97" s="16">
        <f t="shared" si="3"/>
        <v>0</v>
      </c>
      <c r="C97" s="17" t="str">
        <f t="shared" si="4"/>
        <v xml:space="preserve"> </v>
      </c>
      <c r="D97" s="54"/>
      <c r="E97" s="51"/>
      <c r="F97" s="1"/>
    </row>
    <row r="98" spans="1:6" x14ac:dyDescent="0.25">
      <c r="A98" s="42" t="s">
        <v>16</v>
      </c>
      <c r="B98" s="16">
        <f t="shared" si="3"/>
        <v>0</v>
      </c>
      <c r="C98" s="17" t="str">
        <f t="shared" si="4"/>
        <v xml:space="preserve"> </v>
      </c>
      <c r="D98" s="54"/>
      <c r="E98" s="51"/>
      <c r="F98" s="1"/>
    </row>
    <row r="99" spans="1:6" x14ac:dyDescent="0.25">
      <c r="A99" s="42" t="s">
        <v>16</v>
      </c>
      <c r="B99" s="16">
        <f t="shared" si="3"/>
        <v>0</v>
      </c>
      <c r="C99" s="17" t="str">
        <f t="shared" si="4"/>
        <v xml:space="preserve"> </v>
      </c>
      <c r="D99" s="54"/>
      <c r="E99" s="51"/>
      <c r="F99" s="1"/>
    </row>
    <row r="100" spans="1:6" x14ac:dyDescent="0.25">
      <c r="A100" s="42" t="s">
        <v>16</v>
      </c>
      <c r="B100" s="16">
        <f t="shared" si="3"/>
        <v>0</v>
      </c>
      <c r="C100" s="17" t="str">
        <f t="shared" si="4"/>
        <v xml:space="preserve"> </v>
      </c>
      <c r="D100" s="54"/>
      <c r="E100" s="51"/>
      <c r="F100" s="50"/>
    </row>
    <row r="101" spans="1:6" x14ac:dyDescent="0.25">
      <c r="A101" s="42" t="s">
        <v>16</v>
      </c>
      <c r="B101" s="16">
        <f t="shared" si="3"/>
        <v>0</v>
      </c>
      <c r="C101" s="17" t="str">
        <f t="shared" si="4"/>
        <v xml:space="preserve"> </v>
      </c>
      <c r="D101" s="54"/>
      <c r="E101" s="51"/>
      <c r="F101" s="1"/>
    </row>
    <row r="102" spans="1:6" x14ac:dyDescent="0.25">
      <c r="A102" s="42" t="s">
        <v>16</v>
      </c>
      <c r="B102" s="16">
        <f t="shared" si="3"/>
        <v>0</v>
      </c>
      <c r="C102" s="17" t="str">
        <f t="shared" si="4"/>
        <v xml:space="preserve"> </v>
      </c>
      <c r="D102" s="54"/>
      <c r="E102" s="51"/>
      <c r="F102" s="1"/>
    </row>
    <row r="103" spans="1:6" x14ac:dyDescent="0.25">
      <c r="A103" s="42" t="s">
        <v>16</v>
      </c>
      <c r="B103" s="16">
        <f t="shared" si="3"/>
        <v>0</v>
      </c>
      <c r="C103" s="17" t="str">
        <f t="shared" si="4"/>
        <v xml:space="preserve"> </v>
      </c>
      <c r="D103" s="54"/>
      <c r="E103" s="51"/>
      <c r="F103" s="1"/>
    </row>
    <row r="104" spans="1:6" x14ac:dyDescent="0.25">
      <c r="A104" s="42" t="s">
        <v>16</v>
      </c>
      <c r="B104" s="16">
        <f t="shared" si="3"/>
        <v>0</v>
      </c>
      <c r="C104" s="17" t="str">
        <f t="shared" si="4"/>
        <v xml:space="preserve"> </v>
      </c>
      <c r="D104" s="54"/>
      <c r="E104" s="51"/>
      <c r="F104" s="1"/>
    </row>
    <row r="105" spans="1:6" x14ac:dyDescent="0.25">
      <c r="A105" s="42" t="s">
        <v>16</v>
      </c>
      <c r="B105" s="16">
        <f t="shared" si="3"/>
        <v>0</v>
      </c>
      <c r="C105" s="17" t="str">
        <f t="shared" si="4"/>
        <v xml:space="preserve"> </v>
      </c>
      <c r="D105" s="54"/>
      <c r="E105" s="51"/>
      <c r="F105" s="1"/>
    </row>
    <row r="106" spans="1:6" x14ac:dyDescent="0.25">
      <c r="A106" s="42" t="s">
        <v>16</v>
      </c>
      <c r="B106" s="16">
        <f t="shared" si="3"/>
        <v>0</v>
      </c>
      <c r="C106" s="17" t="str">
        <f t="shared" si="4"/>
        <v xml:space="preserve"> </v>
      </c>
      <c r="D106" s="54"/>
      <c r="E106" s="51"/>
      <c r="F106" s="1"/>
    </row>
    <row r="107" spans="1:6" x14ac:dyDescent="0.25">
      <c r="A107" s="42" t="s">
        <v>16</v>
      </c>
      <c r="B107" s="16">
        <f t="shared" si="3"/>
        <v>0</v>
      </c>
      <c r="C107" s="17" t="str">
        <f t="shared" si="4"/>
        <v xml:space="preserve"> </v>
      </c>
      <c r="D107" s="54"/>
      <c r="E107" s="51"/>
      <c r="F107" s="1"/>
    </row>
    <row r="108" spans="1:6" x14ac:dyDescent="0.25">
      <c r="A108" s="42" t="s">
        <v>16</v>
      </c>
      <c r="B108" s="16">
        <f t="shared" si="3"/>
        <v>0</v>
      </c>
      <c r="C108" s="17" t="str">
        <f t="shared" si="4"/>
        <v xml:space="preserve"> </v>
      </c>
      <c r="D108" s="54"/>
      <c r="E108" s="51"/>
      <c r="F108" s="1"/>
    </row>
    <row r="109" spans="1:6" x14ac:dyDescent="0.25">
      <c r="A109" s="42" t="s">
        <v>16</v>
      </c>
      <c r="B109" s="16">
        <f t="shared" si="3"/>
        <v>0</v>
      </c>
      <c r="C109" s="17" t="str">
        <f t="shared" si="4"/>
        <v xml:space="preserve"> </v>
      </c>
      <c r="D109" s="54"/>
      <c r="E109" s="51"/>
      <c r="F109" s="1"/>
    </row>
    <row r="110" spans="1:6" x14ac:dyDescent="0.25">
      <c r="A110" s="42" t="s">
        <v>16</v>
      </c>
      <c r="B110" s="16">
        <f t="shared" si="3"/>
        <v>0</v>
      </c>
      <c r="C110" s="17" t="str">
        <f t="shared" si="4"/>
        <v xml:space="preserve"> </v>
      </c>
      <c r="D110" s="54"/>
      <c r="E110" s="51"/>
      <c r="F110" s="1"/>
    </row>
    <row r="111" spans="1:6" x14ac:dyDescent="0.25">
      <c r="A111" s="42" t="s">
        <v>16</v>
      </c>
      <c r="B111" s="16">
        <f t="shared" si="3"/>
        <v>0</v>
      </c>
      <c r="C111" s="17" t="str">
        <f t="shared" si="4"/>
        <v xml:space="preserve"> </v>
      </c>
      <c r="D111" s="54"/>
      <c r="E111" s="51"/>
      <c r="F111" s="1"/>
    </row>
    <row r="112" spans="1:6" x14ac:dyDescent="0.25">
      <c r="A112" s="42" t="s">
        <v>16</v>
      </c>
      <c r="B112" s="16">
        <f t="shared" si="3"/>
        <v>0</v>
      </c>
      <c r="C112" s="17" t="str">
        <f t="shared" si="4"/>
        <v xml:space="preserve"> </v>
      </c>
      <c r="D112" s="54"/>
      <c r="E112" s="51"/>
      <c r="F112" s="1"/>
    </row>
    <row r="113" spans="1:6" x14ac:dyDescent="0.25">
      <c r="A113" s="42" t="s">
        <v>16</v>
      </c>
      <c r="B113" s="16">
        <f t="shared" si="3"/>
        <v>0</v>
      </c>
      <c r="C113" s="17" t="str">
        <f t="shared" si="4"/>
        <v xml:space="preserve"> </v>
      </c>
      <c r="D113" s="54"/>
      <c r="E113" s="51"/>
      <c r="F113" s="1"/>
    </row>
    <row r="114" spans="1:6" x14ac:dyDescent="0.25">
      <c r="A114" s="42" t="s">
        <v>16</v>
      </c>
      <c r="B114" s="16">
        <f t="shared" si="3"/>
        <v>0</v>
      </c>
      <c r="C114" s="17" t="str">
        <f t="shared" si="4"/>
        <v xml:space="preserve"> </v>
      </c>
      <c r="D114" s="54"/>
      <c r="E114" s="51"/>
      <c r="F114" s="1"/>
    </row>
    <row r="115" spans="1:6" x14ac:dyDescent="0.25">
      <c r="A115" s="42" t="s">
        <v>16</v>
      </c>
      <c r="B115" s="16">
        <f t="shared" si="3"/>
        <v>0</v>
      </c>
      <c r="C115" s="17" t="str">
        <f t="shared" si="4"/>
        <v xml:space="preserve"> </v>
      </c>
      <c r="D115" s="54"/>
      <c r="E115" s="51"/>
      <c r="F115" s="1"/>
    </row>
    <row r="116" spans="1:6" x14ac:dyDescent="0.25">
      <c r="A116" s="42" t="s">
        <v>16</v>
      </c>
      <c r="B116" s="16">
        <f t="shared" si="3"/>
        <v>0</v>
      </c>
      <c r="C116" s="17" t="str">
        <f t="shared" si="4"/>
        <v xml:space="preserve"> </v>
      </c>
      <c r="D116" s="54"/>
      <c r="E116" s="51"/>
      <c r="F116" s="1"/>
    </row>
    <row r="117" spans="1:6" x14ac:dyDescent="0.25">
      <c r="A117" s="42" t="s">
        <v>16</v>
      </c>
      <c r="B117" s="16">
        <f t="shared" si="3"/>
        <v>0</v>
      </c>
      <c r="C117" s="17" t="str">
        <f t="shared" si="4"/>
        <v xml:space="preserve"> </v>
      </c>
      <c r="D117" s="54"/>
      <c r="E117" s="51"/>
      <c r="F117" s="1"/>
    </row>
    <row r="118" spans="1:6" x14ac:dyDescent="0.25">
      <c r="A118" s="42" t="s">
        <v>16</v>
      </c>
      <c r="B118" s="16">
        <f t="shared" si="3"/>
        <v>0</v>
      </c>
      <c r="C118" s="17" t="str">
        <f t="shared" si="4"/>
        <v xml:space="preserve"> </v>
      </c>
      <c r="D118" s="54"/>
      <c r="E118" s="51"/>
      <c r="F118" s="1"/>
    </row>
    <row r="119" spans="1:6" x14ac:dyDescent="0.25">
      <c r="A119" s="42" t="s">
        <v>16</v>
      </c>
      <c r="B119" s="16">
        <f t="shared" si="3"/>
        <v>0</v>
      </c>
      <c r="C119" s="17" t="str">
        <f t="shared" si="4"/>
        <v xml:space="preserve"> </v>
      </c>
      <c r="D119" s="54"/>
      <c r="E119" s="51"/>
      <c r="F119" s="1"/>
    </row>
    <row r="120" spans="1:6" x14ac:dyDescent="0.25">
      <c r="A120" s="42" t="s">
        <v>16</v>
      </c>
      <c r="B120" s="16">
        <f t="shared" si="3"/>
        <v>0</v>
      </c>
      <c r="C120" s="17" t="str">
        <f t="shared" si="4"/>
        <v xml:space="preserve"> </v>
      </c>
      <c r="D120" s="54"/>
      <c r="E120" s="51"/>
      <c r="F120" s="1"/>
    </row>
    <row r="121" spans="1:6" x14ac:dyDescent="0.25">
      <c r="A121" s="42" t="s">
        <v>16</v>
      </c>
      <c r="B121" s="16">
        <f t="shared" si="3"/>
        <v>0</v>
      </c>
      <c r="C121" s="17" t="str">
        <f t="shared" si="4"/>
        <v xml:space="preserve"> </v>
      </c>
      <c r="D121" s="54"/>
      <c r="E121" s="51"/>
      <c r="F121" s="1"/>
    </row>
    <row r="122" spans="1:6" x14ac:dyDescent="0.25">
      <c r="A122" s="42" t="s">
        <v>16</v>
      </c>
      <c r="B122" s="16">
        <f t="shared" ref="B122:B141" si="5">IF($B$8="May 1",VLOOKUP(A122,sdesc,2,FALSE),IF($B$8="Jun 1",VLOOKUP(A122,sdesc,3,FALSE),IF($B$8="Jul 1",VLOOKUP(A122,sdesc,4,FALSE),IF($B$8="Aug 1",VLOOKUP(A122,sdesc,5,FALSE),IF($B$8="Sep 1",VLOOKUP(A122,sdesc,6,FALSE))))))</f>
        <v>0</v>
      </c>
      <c r="C122" s="17" t="str">
        <f t="shared" si="4"/>
        <v xml:space="preserve"> </v>
      </c>
      <c r="D122" s="54"/>
      <c r="E122" s="51"/>
      <c r="F122" s="1"/>
    </row>
    <row r="123" spans="1:6" x14ac:dyDescent="0.25">
      <c r="A123" s="42" t="s">
        <v>16</v>
      </c>
      <c r="B123" s="16">
        <f t="shared" si="5"/>
        <v>0</v>
      </c>
      <c r="C123" s="17" t="str">
        <f t="shared" si="4"/>
        <v xml:space="preserve"> </v>
      </c>
      <c r="D123" s="54"/>
      <c r="E123" s="51"/>
      <c r="F123" s="1"/>
    </row>
    <row r="124" spans="1:6" x14ac:dyDescent="0.25">
      <c r="A124" s="42" t="s">
        <v>16</v>
      </c>
      <c r="B124" s="16">
        <f t="shared" si="5"/>
        <v>0</v>
      </c>
      <c r="C124" s="17" t="str">
        <f t="shared" si="4"/>
        <v xml:space="preserve"> </v>
      </c>
      <c r="D124" s="54"/>
      <c r="E124" s="51"/>
      <c r="F124" s="1"/>
    </row>
    <row r="125" spans="1:6" x14ac:dyDescent="0.25">
      <c r="A125" s="42" t="s">
        <v>16</v>
      </c>
      <c r="B125" s="16">
        <f t="shared" si="5"/>
        <v>0</v>
      </c>
      <c r="C125" s="17" t="str">
        <f t="shared" si="4"/>
        <v xml:space="preserve"> </v>
      </c>
      <c r="D125" s="54"/>
      <c r="E125" s="51"/>
      <c r="F125" s="1"/>
    </row>
    <row r="126" spans="1:6" x14ac:dyDescent="0.25">
      <c r="A126" s="42" t="s">
        <v>16</v>
      </c>
      <c r="B126" s="16">
        <f t="shared" si="5"/>
        <v>0</v>
      </c>
      <c r="C126" s="17" t="str">
        <f t="shared" si="4"/>
        <v xml:space="preserve"> </v>
      </c>
      <c r="D126" s="54"/>
      <c r="E126" s="51"/>
      <c r="F126" s="1"/>
    </row>
    <row r="127" spans="1:6" x14ac:dyDescent="0.25">
      <c r="A127" s="42" t="s">
        <v>16</v>
      </c>
      <c r="B127" s="16">
        <f t="shared" si="5"/>
        <v>0</v>
      </c>
      <c r="C127" s="17" t="str">
        <f t="shared" si="4"/>
        <v xml:space="preserve"> </v>
      </c>
      <c r="D127" s="54"/>
      <c r="E127" s="51"/>
      <c r="F127" s="1"/>
    </row>
    <row r="128" spans="1:6" x14ac:dyDescent="0.25">
      <c r="A128" s="42" t="s">
        <v>16</v>
      </c>
      <c r="B128" s="16">
        <f t="shared" si="5"/>
        <v>0</v>
      </c>
      <c r="C128" s="17" t="str">
        <f t="shared" si="4"/>
        <v xml:space="preserve"> </v>
      </c>
      <c r="D128" s="54"/>
      <c r="E128" s="51"/>
      <c r="F128" s="1"/>
    </row>
    <row r="129" spans="1:6" x14ac:dyDescent="0.25">
      <c r="A129" s="42" t="s">
        <v>16</v>
      </c>
      <c r="B129" s="16">
        <f t="shared" si="5"/>
        <v>0</v>
      </c>
      <c r="C129" s="17" t="str">
        <f t="shared" si="4"/>
        <v xml:space="preserve"> </v>
      </c>
      <c r="D129" s="54"/>
      <c r="E129" s="51"/>
      <c r="F129" s="1"/>
    </row>
    <row r="130" spans="1:6" x14ac:dyDescent="0.25">
      <c r="A130" s="42" t="s">
        <v>16</v>
      </c>
      <c r="B130" s="16">
        <f t="shared" si="5"/>
        <v>0</v>
      </c>
      <c r="C130" s="17" t="str">
        <f t="shared" si="4"/>
        <v xml:space="preserve"> </v>
      </c>
      <c r="D130" s="54"/>
      <c r="E130" s="51"/>
      <c r="F130" s="1"/>
    </row>
    <row r="131" spans="1:6" x14ac:dyDescent="0.25">
      <c r="A131" s="42" t="s">
        <v>16</v>
      </c>
      <c r="B131" s="16">
        <f t="shared" si="5"/>
        <v>0</v>
      </c>
      <c r="C131" s="17" t="str">
        <f t="shared" si="4"/>
        <v xml:space="preserve"> </v>
      </c>
      <c r="D131" s="54"/>
      <c r="E131" s="51"/>
      <c r="F131" s="1"/>
    </row>
    <row r="132" spans="1:6" x14ac:dyDescent="0.25">
      <c r="A132" s="42" t="s">
        <v>16</v>
      </c>
      <c r="B132" s="16">
        <f t="shared" si="5"/>
        <v>0</v>
      </c>
      <c r="C132" s="17" t="str">
        <f t="shared" si="4"/>
        <v xml:space="preserve"> </v>
      </c>
      <c r="D132" s="54"/>
      <c r="E132" s="51"/>
      <c r="F132" s="1"/>
    </row>
    <row r="133" spans="1:6" x14ac:dyDescent="0.25">
      <c r="A133" s="42" t="s">
        <v>16</v>
      </c>
      <c r="B133" s="16">
        <f t="shared" si="5"/>
        <v>0</v>
      </c>
      <c r="C133" s="17" t="str">
        <f t="shared" si="4"/>
        <v xml:space="preserve"> </v>
      </c>
      <c r="D133" s="54"/>
      <c r="E133" s="51"/>
      <c r="F133" s="1"/>
    </row>
    <row r="134" spans="1:6" x14ac:dyDescent="0.25">
      <c r="A134" s="42" t="s">
        <v>16</v>
      </c>
      <c r="B134" s="16">
        <f t="shared" si="5"/>
        <v>0</v>
      </c>
      <c r="C134" s="17" t="str">
        <f t="shared" si="4"/>
        <v xml:space="preserve"> </v>
      </c>
      <c r="D134" s="54"/>
      <c r="E134" s="51"/>
      <c r="F134" s="1"/>
    </row>
    <row r="135" spans="1:6" x14ac:dyDescent="0.25">
      <c r="A135" s="42" t="s">
        <v>16</v>
      </c>
      <c r="B135" s="16">
        <f t="shared" si="5"/>
        <v>0</v>
      </c>
      <c r="C135" s="17" t="str">
        <f t="shared" si="4"/>
        <v xml:space="preserve"> </v>
      </c>
      <c r="D135" s="54"/>
      <c r="E135" s="51"/>
      <c r="F135" s="1"/>
    </row>
    <row r="136" spans="1:6" x14ac:dyDescent="0.25">
      <c r="A136" s="42" t="s">
        <v>16</v>
      </c>
      <c r="B136" s="16">
        <f t="shared" si="5"/>
        <v>0</v>
      </c>
      <c r="C136" s="17" t="str">
        <f t="shared" si="4"/>
        <v xml:space="preserve"> </v>
      </c>
      <c r="D136" s="54"/>
      <c r="E136" s="51"/>
      <c r="F136" s="1"/>
    </row>
    <row r="137" spans="1:6" x14ac:dyDescent="0.25">
      <c r="A137" s="42" t="s">
        <v>16</v>
      </c>
      <c r="B137" s="16">
        <f t="shared" si="5"/>
        <v>0</v>
      </c>
      <c r="C137" s="17" t="str">
        <f t="shared" si="4"/>
        <v xml:space="preserve"> </v>
      </c>
      <c r="D137" s="54"/>
      <c r="E137" s="51"/>
      <c r="F137" s="1"/>
    </row>
    <row r="138" spans="1:6" x14ac:dyDescent="0.25">
      <c r="A138" s="42" t="s">
        <v>16</v>
      </c>
      <c r="B138" s="16">
        <f t="shared" si="5"/>
        <v>0</v>
      </c>
      <c r="C138" s="17" t="str">
        <f t="shared" si="4"/>
        <v xml:space="preserve"> </v>
      </c>
      <c r="D138" s="54"/>
      <c r="E138" s="51"/>
      <c r="F138" s="1"/>
    </row>
    <row r="139" spans="1:6" x14ac:dyDescent="0.25">
      <c r="A139" s="42" t="s">
        <v>16</v>
      </c>
      <c r="B139" s="16">
        <f t="shared" si="5"/>
        <v>0</v>
      </c>
      <c r="C139" s="17" t="str">
        <f t="shared" si="4"/>
        <v xml:space="preserve"> </v>
      </c>
      <c r="D139" s="54"/>
      <c r="E139" s="51"/>
      <c r="F139" s="1"/>
    </row>
    <row r="140" spans="1:6" x14ac:dyDescent="0.25">
      <c r="A140" s="42" t="s">
        <v>16</v>
      </c>
      <c r="B140" s="16">
        <f t="shared" si="5"/>
        <v>0</v>
      </c>
      <c r="C140" s="17" t="str">
        <f t="shared" si="4"/>
        <v xml:space="preserve"> </v>
      </c>
      <c r="D140" s="54"/>
      <c r="E140" s="51"/>
      <c r="F140" s="1"/>
    </row>
    <row r="141" spans="1:6" x14ac:dyDescent="0.25">
      <c r="A141" s="42" t="s">
        <v>16</v>
      </c>
      <c r="B141" s="16">
        <f t="shared" si="5"/>
        <v>0</v>
      </c>
      <c r="C141" s="17" t="str">
        <f t="shared" si="4"/>
        <v xml:space="preserve"> </v>
      </c>
      <c r="D141" s="54"/>
      <c r="E141" s="51"/>
      <c r="F141" s="1"/>
    </row>
    <row r="142" spans="1:6" x14ac:dyDescent="0.25">
      <c r="F142" s="46"/>
    </row>
  </sheetData>
  <sheetProtection algorithmName="SHA-512" hashValue="rTwZA9WZt7F9FQPuaeDeMOfhphbfYrLe7gwoYo6hw1D8LGvChGeohXrxOT4cEHndcoLzh8ZjblkFPz1o4oZYEA==" saltValue="8e9hM2h/RppAF08RKtmEBQ==" spinCount="100000" sheet="1" objects="1" scenarios="1"/>
  <mergeCells count="2">
    <mergeCell ref="A6:D6"/>
    <mergeCell ref="C19:D19"/>
  </mergeCells>
  <dataValidations xWindow="111" yWindow="740" count="2">
    <dataValidation type="date" showInputMessage="1" showErrorMessage="1" sqref="D8" xr:uid="{00000000-0002-0000-0200-000000000000}">
      <formula1>45748</formula1>
      <formula2>45926</formula2>
    </dataValidation>
    <dataValidation type="list" allowBlank="1" showInputMessage="1" showErrorMessage="1" sqref="B21" xr:uid="{00000000-0002-0000-0200-000001000000}">
      <formula1>$A$18:$A$20</formula1>
    </dataValidation>
  </dataValidations>
  <pageMargins left="0.24" right="0.17" top="0.27" bottom="0.35" header="0.17" footer="0.17"/>
  <pageSetup scale="70" fitToHeight="3" orientation="landscape" r:id="rId1"/>
  <headerFooter>
    <oddFooter>&amp;L&amp;Z&amp;F&amp;A&amp;R&amp;P&amp;N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11" yWindow="740" count="8">
        <x14:dataValidation type="list" allowBlank="1" showInputMessage="1" showErrorMessage="1" xr:uid="{00000000-0002-0000-0200-000002000000}">
          <x14:formula1>
            <xm:f>'winter price'!$B$1:$D$1</xm:f>
          </x14:formula1>
          <xm:sqref>B9</xm:sqref>
        </x14:dataValidation>
        <x14:dataValidation type="list" allowBlank="1" showInputMessage="1" showErrorMessage="1" xr:uid="{00000000-0002-0000-0200-000003000000}">
          <x14:formula1>
            <xm:f>'winter price'!$A$17:$A$19</xm:f>
          </x14:formula1>
          <xm:sqref>B18</xm:sqref>
        </x14:dataValidation>
        <x14:dataValidation type="list" allowBlank="1" showInputMessage="1" showErrorMessage="1" xr:uid="{00000000-0002-0000-0200-000004000000}">
          <x14:formula1>
            <xm:f>'summer price'!$A$22</xm:f>
          </x14:formula1>
          <xm:sqref>D10</xm:sqref>
        </x14:dataValidation>
        <x14:dataValidation type="list" allowBlank="1" showInputMessage="1" showErrorMessage="1" error="Please cancel and use the drop down box" prompt="Pick from the dropdown box" xr:uid="{00000000-0002-0000-0200-000005000000}">
          <x14:formula1>
            <xm:f>'summer price'!$B$1:$F$1</xm:f>
          </x14:formula1>
          <xm:sqref>B8</xm:sqref>
        </x14:dataValidation>
        <x14:dataValidation type="list" allowBlank="1" showInputMessage="1" showErrorMessage="1" error="Please cancel and pick from the drop down box_x000a_" prompt="Pick from the drop down box_x000a_" xr:uid="{00000000-0002-0000-0200-000006000000}">
          <x14:formula1>
            <xm:f>'summer price'!$A$25:$A$28</xm:f>
          </x14:formula1>
          <xm:sqref>B19</xm:sqref>
        </x14:dataValidation>
        <x14:dataValidation type="list" allowBlank="1" showInputMessage="1" showErrorMessage="1" error="Please cancel and use the drop down box" prompt="Pick from the drop down box" xr:uid="{00000000-0002-0000-0200-000007000000}">
          <x14:formula1>
            <xm:f>'summer price'!$A$17:$A$19</xm:f>
          </x14:formula1>
          <xm:sqref>B16</xm:sqref>
        </x14:dataValidation>
        <x14:dataValidation type="list" showInputMessage="1" showErrorMessage="1" error="Please cancel and pick from the drop down box" prompt="Pick from the dropdown box" xr:uid="{00000000-0002-0000-0200-000008000000}">
          <x14:formula1>
            <xm:f>'summer price'!$A$2:$A$14</xm:f>
          </x14:formula1>
          <xm:sqref>A40:A141</xm:sqref>
        </x14:dataValidation>
        <x14:dataValidation type="list" showInputMessage="1" showErrorMessage="1" error="Please cancel and pick from the drop down box" prompt="Pick from the dropdown box" xr:uid="{00000000-0002-0000-0200-000009000000}">
          <x14:formula1>
            <xm:f>'summer price'!$A$2:$A$12</xm:f>
          </x14:formula1>
          <xm:sqref>A26:A39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winter price</vt:lpstr>
      <vt:lpstr>summer price</vt:lpstr>
      <vt:lpstr>Summer Order</vt:lpstr>
      <vt:lpstr>'summer price'!desc</vt:lpstr>
      <vt:lpstr>'summer price'!pmt</vt:lpstr>
      <vt:lpstr>pmt</vt:lpstr>
      <vt:lpstr>'Summer Order'!Print_Titles</vt:lpstr>
      <vt:lpstr>sdesc</vt:lpstr>
      <vt:lpstr>wdesc</vt:lpstr>
    </vt:vector>
  </TitlesOfParts>
  <Company>Roaring Fork Transportation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Kasden</dc:creator>
  <cp:lastModifiedBy>Robin Glenn</cp:lastModifiedBy>
  <cp:lastPrinted>2022-03-28T17:46:11Z</cp:lastPrinted>
  <dcterms:created xsi:type="dcterms:W3CDTF">2017-09-14T22:08:40Z</dcterms:created>
  <dcterms:modified xsi:type="dcterms:W3CDTF">2025-03-10T19:15:36Z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